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'DC42'!$A$1:$O$38</definedName>
    <definedName name="_xlnm.Print_Area" localSheetId="11">'DC48'!$A$1:$O$38</definedName>
    <definedName name="_xlnm.Print_Area" localSheetId="1">'EKU'!$A$1:$O$38</definedName>
    <definedName name="_xlnm.Print_Area" localSheetId="4">'GT421'!$A$1:$O$38</definedName>
    <definedName name="_xlnm.Print_Area" localSheetId="5">'GT422'!$A$1:$O$38</definedName>
    <definedName name="_xlnm.Print_Area" localSheetId="6">'GT423'!$A$1:$O$38</definedName>
    <definedName name="_xlnm.Print_Area" localSheetId="8">'GT481'!$A$1:$O$38</definedName>
    <definedName name="_xlnm.Print_Area" localSheetId="9">'GT484'!$A$1:$O$38</definedName>
    <definedName name="_xlnm.Print_Area" localSheetId="10">'GT485'!$A$1:$O$38</definedName>
    <definedName name="_xlnm.Print_Area" localSheetId="2">'JHB'!$A$1:$O$38</definedName>
    <definedName name="_xlnm.Print_Area" localSheetId="0">'Summary'!$A$1:$O$38</definedName>
    <definedName name="_xlnm.Print_Area" localSheetId="3">'TSH'!$A$1:$O$38</definedName>
  </definedNames>
  <calcPr fullCalcOnLoad="1"/>
</workbook>
</file>

<file path=xl/sharedStrings.xml><?xml version="1.0" encoding="utf-8"?>
<sst xmlns="http://schemas.openxmlformats.org/spreadsheetml/2006/main" count="588" uniqueCount="56">
  <si>
    <t>Gauteng: City of Ekurhuleni(EKU)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</si>
  <si>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</si>
  <si>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</si>
  <si>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</si>
  <si>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</si>
  <si>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</si>
  <si>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</si>
  <si>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</si>
  <si>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</si>
  <si>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</si>
  <si>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</si>
  <si>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</si>
  <si>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</si>
  <si>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</si>
  <si>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</si>
  <si>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</si>
  <si>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</si>
  <si>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</si>
  <si>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</si>
  <si>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</si>
  <si>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</si>
  <si>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</si>
  <si>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</si>
  <si>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</si>
  <si>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</si>
  <si>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</si>
  <si>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</si>
  <si>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</si>
  <si>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</si>
  <si>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</si>
  <si>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</si>
  <si>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</si>
  <si>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</si>
  <si>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</si>
  <si>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</si>
  <si>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</si>
  <si>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</si>
  <si>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</si>
  <si>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</si>
  <si>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</si>
  <si>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</si>
  <si>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</si>
  <si>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</si>
  <si>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</si>
  <si>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</si>
  <si>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</si>
  <si>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</si>
  <si>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</si>
  <si>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</si>
  <si>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</si>
  <si>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Merafong City(GT484)</t>
  </si>
  <si>
    <t>Gauteng: Rand West City(GT485)</t>
  </si>
  <si>
    <t>Gauteng: West Rand(DC48)</t>
  </si>
  <si>
    <t>2018/19 Medium term estimates</t>
  </si>
  <si>
    <t>2019/20 Draft Medium term estimates</t>
  </si>
  <si>
    <t>AGGREGATED INFORMATION FOR GAUTENG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</si>
</sst>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53</v>
      </c>
      <c r="D6" s="10" t="s">
        <v>54</v>
      </c>
      <c r="E6" s="11" t="s">
        <v>2</v>
      </c>
      <c r="F6" s="12" t="s">
        <v>53</v>
      </c>
      <c r="G6" s="13" t="s">
        <v>54</v>
      </c>
      <c r="H6" s="14" t="s">
        <v>2</v>
      </c>
      <c r="I6" s="15" t="s">
        <v>54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67866298926</v>
      </c>
      <c r="D8" s="64">
        <v>29279761652</v>
      </c>
      <c r="E8" s="65">
        <f>($D8-$C8)</f>
        <v>-38586537274</v>
      </c>
      <c r="F8" s="63">
        <v>72595973282</v>
      </c>
      <c r="G8" s="64">
        <v>31045439150</v>
      </c>
      <c r="H8" s="65">
        <f>($G8-$F8)</f>
        <v>-41550534132</v>
      </c>
      <c r="I8" s="65">
        <v>33016263507</v>
      </c>
      <c r="J8" s="30">
        <f>IF($C8=0,0,($E8/$C8)*100)</f>
        <v>-56.85669895756944</v>
      </c>
      <c r="K8" s="31">
        <f>IF($F8=0,0,($H8/$F8)*100)</f>
        <v>-57.23531520212066</v>
      </c>
      <c r="L8" s="84">
        <v>-238273968796</v>
      </c>
      <c r="M8" s="85">
        <v>-254687505763</v>
      </c>
      <c r="N8" s="32">
        <f>IF($L8=0,0,($E8/$L8)*100)</f>
        <v>16.194189180202116</v>
      </c>
      <c r="O8" s="31">
        <f>IF($M8=0,0,($H8/$M8)*100)</f>
        <v>16.314319780831706</v>
      </c>
      <c r="P8" s="6"/>
      <c r="Q8" s="33"/>
    </row>
    <row r="9" spans="1:17" ht="12.75">
      <c r="A9" s="3"/>
      <c r="B9" s="29" t="s">
        <v>16</v>
      </c>
      <c r="C9" s="63">
        <v>195777480696</v>
      </c>
      <c r="D9" s="64">
        <v>89127291485</v>
      </c>
      <c r="E9" s="65">
        <f>($D9-$C9)</f>
        <v>-106650189211</v>
      </c>
      <c r="F9" s="63">
        <v>211278227434</v>
      </c>
      <c r="G9" s="64">
        <v>97363256206</v>
      </c>
      <c r="H9" s="65">
        <f>($G9-$F9)</f>
        <v>-113914971228</v>
      </c>
      <c r="I9" s="65">
        <v>105470157128</v>
      </c>
      <c r="J9" s="30">
        <f>IF($C9=0,0,($E9/$C9)*100)</f>
        <v>-54.47520768571164</v>
      </c>
      <c r="K9" s="31">
        <f>IF($F9=0,0,($H9/$F9)*100)</f>
        <v>-53.917042286614816</v>
      </c>
      <c r="L9" s="84">
        <v>-238273968796</v>
      </c>
      <c r="M9" s="85">
        <v>-254687505763</v>
      </c>
      <c r="N9" s="32">
        <f>IF($L9=0,0,($E9/$L9)*100)</f>
        <v>44.759479917132424</v>
      </c>
      <c r="O9" s="31">
        <f>IF($M9=0,0,($H9/$M9)*100)</f>
        <v>44.727349654130194</v>
      </c>
      <c r="P9" s="6"/>
      <c r="Q9" s="33"/>
    </row>
    <row r="10" spans="1:17" ht="12.75">
      <c r="A10" s="3"/>
      <c r="B10" s="29" t="s">
        <v>17</v>
      </c>
      <c r="C10" s="63">
        <v>127216973165</v>
      </c>
      <c r="D10" s="64">
        <v>34179730854</v>
      </c>
      <c r="E10" s="65">
        <f aca="true" t="shared" si="0" ref="E10:E33">($D10-$C10)</f>
        <v>-93037242311</v>
      </c>
      <c r="F10" s="63">
        <v>136035052676</v>
      </c>
      <c r="G10" s="64">
        <v>36813052273</v>
      </c>
      <c r="H10" s="65">
        <f aca="true" t="shared" si="1" ref="H10:H33">($G10-$F10)</f>
        <v>-99222000403</v>
      </c>
      <c r="I10" s="65">
        <v>39972614622</v>
      </c>
      <c r="J10" s="30">
        <f aca="true" t="shared" si="2" ref="J10:J33">IF($C10=0,0,($E10/$C10)*100)</f>
        <v>-73.1327274940986</v>
      </c>
      <c r="K10" s="31">
        <f aca="true" t="shared" si="3" ref="K10:K33">IF($F10=0,0,($H10/$F10)*100)</f>
        <v>-72.93855403527569</v>
      </c>
      <c r="L10" s="84">
        <v>-238273968796</v>
      </c>
      <c r="M10" s="85">
        <v>-254687505763</v>
      </c>
      <c r="N10" s="32">
        <f aca="true" t="shared" si="4" ref="N10:N33">IF($L10=0,0,($E10/$L10)*100)</f>
        <v>39.04633090266546</v>
      </c>
      <c r="O10" s="31">
        <f aca="true" t="shared" si="5" ref="O10:O33">IF($M10=0,0,($H10/$M10)*100)</f>
        <v>38.9583305650381</v>
      </c>
      <c r="P10" s="6"/>
      <c r="Q10" s="33"/>
    </row>
    <row r="11" spans="1:17" ht="16.5">
      <c r="A11" s="7"/>
      <c r="B11" s="34" t="s">
        <v>18</v>
      </c>
      <c r="C11" s="66">
        <v>390860752787</v>
      </c>
      <c r="D11" s="67">
        <v>152586783991</v>
      </c>
      <c r="E11" s="68">
        <f t="shared" si="0"/>
        <v>-238273968796</v>
      </c>
      <c r="F11" s="66">
        <v>419909253392</v>
      </c>
      <c r="G11" s="67">
        <v>165221747629</v>
      </c>
      <c r="H11" s="68">
        <f t="shared" si="1"/>
        <v>-254687505763</v>
      </c>
      <c r="I11" s="68">
        <v>178459035257</v>
      </c>
      <c r="J11" s="35">
        <f t="shared" si="2"/>
        <v>-60.96134418639051</v>
      </c>
      <c r="K11" s="36">
        <f t="shared" si="3"/>
        <v>-60.65298721227281</v>
      </c>
      <c r="L11" s="86">
        <v>-238273968796</v>
      </c>
      <c r="M11" s="87">
        <v>-254687505763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116981657792</v>
      </c>
      <c r="D13" s="64">
        <v>39142037169</v>
      </c>
      <c r="E13" s="65">
        <f t="shared" si="0"/>
        <v>-77839620623</v>
      </c>
      <c r="F13" s="63">
        <v>125290614571</v>
      </c>
      <c r="G13" s="64">
        <v>42370900498</v>
      </c>
      <c r="H13" s="65">
        <f t="shared" si="1"/>
        <v>-82919714073</v>
      </c>
      <c r="I13" s="65">
        <v>45342185347</v>
      </c>
      <c r="J13" s="30">
        <f t="shared" si="2"/>
        <v>-66.54002182239822</v>
      </c>
      <c r="K13" s="31">
        <f t="shared" si="3"/>
        <v>-66.18190385362892</v>
      </c>
      <c r="L13" s="84">
        <v>-247703407830</v>
      </c>
      <c r="M13" s="85">
        <v>-261717042735</v>
      </c>
      <c r="N13" s="32">
        <f t="shared" si="4"/>
        <v>31.42452552627846</v>
      </c>
      <c r="O13" s="31">
        <f t="shared" si="5"/>
        <v>31.682963098799743</v>
      </c>
      <c r="P13" s="6"/>
      <c r="Q13" s="33"/>
    </row>
    <row r="14" spans="1:17" ht="12.75">
      <c r="A14" s="3"/>
      <c r="B14" s="29" t="s">
        <v>21</v>
      </c>
      <c r="C14" s="63">
        <v>22487445760</v>
      </c>
      <c r="D14" s="64">
        <v>9110995680</v>
      </c>
      <c r="E14" s="65">
        <f t="shared" si="0"/>
        <v>-13376450080</v>
      </c>
      <c r="F14" s="63">
        <v>23990944547</v>
      </c>
      <c r="G14" s="64">
        <v>9883642508</v>
      </c>
      <c r="H14" s="65">
        <f t="shared" si="1"/>
        <v>-14107302039</v>
      </c>
      <c r="I14" s="65">
        <v>10053491560</v>
      </c>
      <c r="J14" s="30">
        <f t="shared" si="2"/>
        <v>-59.484079351482556</v>
      </c>
      <c r="K14" s="31">
        <f t="shared" si="3"/>
        <v>-58.80261200788811</v>
      </c>
      <c r="L14" s="84">
        <v>-247703407830</v>
      </c>
      <c r="M14" s="85">
        <v>-261717042735</v>
      </c>
      <c r="N14" s="32">
        <f t="shared" si="4"/>
        <v>5.400188151299202</v>
      </c>
      <c r="O14" s="31">
        <f t="shared" si="5"/>
        <v>5.390287881742674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-247703407830</v>
      </c>
      <c r="M15" s="85">
        <v>-261717042735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112640913546</v>
      </c>
      <c r="D16" s="64">
        <v>51712692225</v>
      </c>
      <c r="E16" s="65">
        <f t="shared" si="0"/>
        <v>-60928221321</v>
      </c>
      <c r="F16" s="63">
        <v>120858136656</v>
      </c>
      <c r="G16" s="64">
        <v>56643663458</v>
      </c>
      <c r="H16" s="65">
        <f t="shared" si="1"/>
        <v>-64214473198</v>
      </c>
      <c r="I16" s="65">
        <v>61367217191</v>
      </c>
      <c r="J16" s="30">
        <f t="shared" si="2"/>
        <v>-54.09066688376804</v>
      </c>
      <c r="K16" s="31">
        <f t="shared" si="3"/>
        <v>-53.132105934062544</v>
      </c>
      <c r="L16" s="84">
        <v>-247703407830</v>
      </c>
      <c r="M16" s="85">
        <v>-261717042735</v>
      </c>
      <c r="N16" s="32">
        <f t="shared" si="4"/>
        <v>24.597247916272238</v>
      </c>
      <c r="O16" s="31">
        <f t="shared" si="5"/>
        <v>24.53583936565414</v>
      </c>
      <c r="P16" s="6"/>
      <c r="Q16" s="33"/>
    </row>
    <row r="17" spans="1:17" ht="12.75">
      <c r="A17" s="3"/>
      <c r="B17" s="29" t="s">
        <v>23</v>
      </c>
      <c r="C17" s="63">
        <v>141868885648</v>
      </c>
      <c r="D17" s="64">
        <v>46309769842</v>
      </c>
      <c r="E17" s="65">
        <f t="shared" si="0"/>
        <v>-95559115806</v>
      </c>
      <c r="F17" s="63">
        <v>150044189247</v>
      </c>
      <c r="G17" s="64">
        <v>49568635822</v>
      </c>
      <c r="H17" s="65">
        <f t="shared" si="1"/>
        <v>-100475553425</v>
      </c>
      <c r="I17" s="65">
        <v>52893463090</v>
      </c>
      <c r="J17" s="42">
        <f t="shared" si="2"/>
        <v>-67.3573457418266</v>
      </c>
      <c r="K17" s="31">
        <f t="shared" si="3"/>
        <v>-66.96397503244793</v>
      </c>
      <c r="L17" s="88">
        <v>-247703407830</v>
      </c>
      <c r="M17" s="85">
        <v>-261717042735</v>
      </c>
      <c r="N17" s="32">
        <f t="shared" si="4"/>
        <v>38.57803840615009</v>
      </c>
      <c r="O17" s="31">
        <f t="shared" si="5"/>
        <v>38.39090965380345</v>
      </c>
      <c r="P17" s="6"/>
      <c r="Q17" s="33"/>
    </row>
    <row r="18" spans="1:17" ht="16.5">
      <c r="A18" s="3"/>
      <c r="B18" s="34" t="s">
        <v>24</v>
      </c>
      <c r="C18" s="66">
        <v>393978902746</v>
      </c>
      <c r="D18" s="67">
        <v>146275494916</v>
      </c>
      <c r="E18" s="68">
        <f t="shared" si="0"/>
        <v>-247703407830</v>
      </c>
      <c r="F18" s="66">
        <v>420183885021</v>
      </c>
      <c r="G18" s="67">
        <v>158466842286</v>
      </c>
      <c r="H18" s="68">
        <f t="shared" si="1"/>
        <v>-261717042735</v>
      </c>
      <c r="I18" s="68">
        <v>169656357188</v>
      </c>
      <c r="J18" s="43">
        <f t="shared" si="2"/>
        <v>-62.87225181438091</v>
      </c>
      <c r="K18" s="36">
        <f t="shared" si="3"/>
        <v>-62.28631131865513</v>
      </c>
      <c r="L18" s="89">
        <v>-247703407830</v>
      </c>
      <c r="M18" s="87">
        <v>-261717042735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-3118149959</v>
      </c>
      <c r="D19" s="73">
        <v>6311289075</v>
      </c>
      <c r="E19" s="74">
        <f t="shared" si="0"/>
        <v>9429439034</v>
      </c>
      <c r="F19" s="75">
        <v>-274631629</v>
      </c>
      <c r="G19" s="76">
        <v>6754905343</v>
      </c>
      <c r="H19" s="77">
        <f t="shared" si="1"/>
        <v>7029536972</v>
      </c>
      <c r="I19" s="77">
        <v>8802678069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15991910643</v>
      </c>
      <c r="D22" s="64">
        <v>8664738312</v>
      </c>
      <c r="E22" s="65">
        <f t="shared" si="0"/>
        <v>-7327172331</v>
      </c>
      <c r="F22" s="63">
        <v>15930784735</v>
      </c>
      <c r="G22" s="64">
        <v>8427090152</v>
      </c>
      <c r="H22" s="65">
        <f t="shared" si="1"/>
        <v>-7503694583</v>
      </c>
      <c r="I22" s="65">
        <v>8323418006</v>
      </c>
      <c r="J22" s="30">
        <f t="shared" si="2"/>
        <v>-45.81799194961897</v>
      </c>
      <c r="K22" s="31">
        <f t="shared" si="3"/>
        <v>-47.10185158998698</v>
      </c>
      <c r="L22" s="84">
        <v>-54129192381</v>
      </c>
      <c r="M22" s="85">
        <v>-54485536298</v>
      </c>
      <c r="N22" s="32">
        <f t="shared" si="4"/>
        <v>13.536452344284239</v>
      </c>
      <c r="O22" s="31">
        <f t="shared" si="5"/>
        <v>13.771901852924293</v>
      </c>
      <c r="P22" s="6"/>
      <c r="Q22" s="33"/>
    </row>
    <row r="23" spans="1:17" ht="12.75">
      <c r="A23" s="7"/>
      <c r="B23" s="29" t="s">
        <v>28</v>
      </c>
      <c r="C23" s="63">
        <v>18312809675</v>
      </c>
      <c r="D23" s="64">
        <v>3670900339</v>
      </c>
      <c r="E23" s="65">
        <f t="shared" si="0"/>
        <v>-14641909336</v>
      </c>
      <c r="F23" s="63">
        <v>17346380599</v>
      </c>
      <c r="G23" s="64">
        <v>4855705271</v>
      </c>
      <c r="H23" s="65">
        <f t="shared" si="1"/>
        <v>-12490675328</v>
      </c>
      <c r="I23" s="65">
        <v>4801920661</v>
      </c>
      <c r="J23" s="30">
        <f t="shared" si="2"/>
        <v>-79.95446682323475</v>
      </c>
      <c r="K23" s="31">
        <f t="shared" si="3"/>
        <v>-72.00738653641714</v>
      </c>
      <c r="L23" s="84">
        <v>-54129192381</v>
      </c>
      <c r="M23" s="85">
        <v>-54485536298</v>
      </c>
      <c r="N23" s="32">
        <f t="shared" si="4"/>
        <v>27.049931269877003</v>
      </c>
      <c r="O23" s="31">
        <f t="shared" si="5"/>
        <v>22.924754304856673</v>
      </c>
      <c r="P23" s="6"/>
      <c r="Q23" s="33"/>
    </row>
    <row r="24" spans="1:17" ht="12.75">
      <c r="A24" s="7"/>
      <c r="B24" s="29" t="s">
        <v>29</v>
      </c>
      <c r="C24" s="63">
        <v>39963473900</v>
      </c>
      <c r="D24" s="64">
        <v>7803363186</v>
      </c>
      <c r="E24" s="65">
        <f t="shared" si="0"/>
        <v>-32160110714</v>
      </c>
      <c r="F24" s="63">
        <v>41865752066</v>
      </c>
      <c r="G24" s="64">
        <v>7374585679</v>
      </c>
      <c r="H24" s="65">
        <f t="shared" si="1"/>
        <v>-34491166387</v>
      </c>
      <c r="I24" s="65">
        <v>7553642725</v>
      </c>
      <c r="J24" s="30">
        <f t="shared" si="2"/>
        <v>-80.4737616015909</v>
      </c>
      <c r="K24" s="31">
        <f t="shared" si="3"/>
        <v>-82.38515895433048</v>
      </c>
      <c r="L24" s="84">
        <v>-54129192381</v>
      </c>
      <c r="M24" s="85">
        <v>-54485536298</v>
      </c>
      <c r="N24" s="32">
        <f t="shared" si="4"/>
        <v>59.41361638583875</v>
      </c>
      <c r="O24" s="31">
        <f t="shared" si="5"/>
        <v>63.30334384221904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-54129192381</v>
      </c>
      <c r="M25" s="85">
        <v>-54485536298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74268194218</v>
      </c>
      <c r="D26" s="67">
        <v>20139001837</v>
      </c>
      <c r="E26" s="68">
        <f t="shared" si="0"/>
        <v>-54129192381</v>
      </c>
      <c r="F26" s="66">
        <v>75142917400</v>
      </c>
      <c r="G26" s="67">
        <v>20657381102</v>
      </c>
      <c r="H26" s="68">
        <f t="shared" si="1"/>
        <v>-54485536298</v>
      </c>
      <c r="I26" s="68">
        <v>20678981392</v>
      </c>
      <c r="J26" s="43">
        <f t="shared" si="2"/>
        <v>-72.88340985121324</v>
      </c>
      <c r="K26" s="36">
        <f t="shared" si="3"/>
        <v>-72.50921069242382</v>
      </c>
      <c r="L26" s="89">
        <v>-54129192381</v>
      </c>
      <c r="M26" s="87">
        <v>-54485536298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26339974260</v>
      </c>
      <c r="D28" s="64">
        <v>3809364845</v>
      </c>
      <c r="E28" s="65">
        <f t="shared" si="0"/>
        <v>-22530609415</v>
      </c>
      <c r="F28" s="63">
        <v>27035249404</v>
      </c>
      <c r="G28" s="64">
        <v>3783544208</v>
      </c>
      <c r="H28" s="65">
        <f t="shared" si="1"/>
        <v>-23251705196</v>
      </c>
      <c r="I28" s="65">
        <v>3583093156</v>
      </c>
      <c r="J28" s="30">
        <f t="shared" si="2"/>
        <v>-85.53770475476539</v>
      </c>
      <c r="K28" s="31">
        <f t="shared" si="3"/>
        <v>-86.00514405670619</v>
      </c>
      <c r="L28" s="84">
        <v>-48874563546</v>
      </c>
      <c r="M28" s="85">
        <v>-49027177893</v>
      </c>
      <c r="N28" s="32">
        <f t="shared" si="4"/>
        <v>46.09884524860162</v>
      </c>
      <c r="O28" s="31">
        <f t="shared" si="5"/>
        <v>47.426154625391625</v>
      </c>
      <c r="P28" s="6"/>
      <c r="Q28" s="33"/>
    </row>
    <row r="29" spans="1:17" ht="12.75">
      <c r="A29" s="7"/>
      <c r="B29" s="29" t="s">
        <v>33</v>
      </c>
      <c r="C29" s="63">
        <v>8117311792</v>
      </c>
      <c r="D29" s="64">
        <v>2499410105</v>
      </c>
      <c r="E29" s="65">
        <f t="shared" si="0"/>
        <v>-5617901687</v>
      </c>
      <c r="F29" s="63">
        <v>8614015022</v>
      </c>
      <c r="G29" s="64">
        <v>2441441489</v>
      </c>
      <c r="H29" s="65">
        <f t="shared" si="1"/>
        <v>-6172573533</v>
      </c>
      <c r="I29" s="65">
        <v>2860747977</v>
      </c>
      <c r="J29" s="30">
        <f t="shared" si="2"/>
        <v>-69.20889367015212</v>
      </c>
      <c r="K29" s="31">
        <f t="shared" si="3"/>
        <v>-71.65733420751398</v>
      </c>
      <c r="L29" s="84">
        <v>-48874563546</v>
      </c>
      <c r="M29" s="85">
        <v>-49027177893</v>
      </c>
      <c r="N29" s="32">
        <f t="shared" si="4"/>
        <v>11.494530650309574</v>
      </c>
      <c r="O29" s="31">
        <f t="shared" si="5"/>
        <v>12.590105729665723</v>
      </c>
      <c r="P29" s="6"/>
      <c r="Q29" s="33"/>
    </row>
    <row r="30" spans="1:17" ht="12.75">
      <c r="A30" s="7"/>
      <c r="B30" s="29" t="s">
        <v>34</v>
      </c>
      <c r="C30" s="63">
        <v>80205924</v>
      </c>
      <c r="D30" s="64">
        <v>4772820425</v>
      </c>
      <c r="E30" s="65">
        <f t="shared" si="0"/>
        <v>4692614501</v>
      </c>
      <c r="F30" s="63">
        <v>97845159</v>
      </c>
      <c r="G30" s="64">
        <v>4938997419</v>
      </c>
      <c r="H30" s="65">
        <f t="shared" si="1"/>
        <v>4841152260</v>
      </c>
      <c r="I30" s="65">
        <v>4964302778</v>
      </c>
      <c r="J30" s="30">
        <f t="shared" si="2"/>
        <v>5850.708111036785</v>
      </c>
      <c r="K30" s="31">
        <f t="shared" si="3"/>
        <v>4947.768810922981</v>
      </c>
      <c r="L30" s="84">
        <v>-48874563546</v>
      </c>
      <c r="M30" s="85">
        <v>-49027177893</v>
      </c>
      <c r="N30" s="32">
        <f t="shared" si="4"/>
        <v>-9.601343031090973</v>
      </c>
      <c r="O30" s="31">
        <f t="shared" si="5"/>
        <v>-9.874425712541798</v>
      </c>
      <c r="P30" s="6"/>
      <c r="Q30" s="33"/>
    </row>
    <row r="31" spans="1:17" ht="12.75">
      <c r="A31" s="7"/>
      <c r="B31" s="29" t="s">
        <v>35</v>
      </c>
      <c r="C31" s="63">
        <v>16557780140</v>
      </c>
      <c r="D31" s="64">
        <v>4487961360</v>
      </c>
      <c r="E31" s="65">
        <f t="shared" si="0"/>
        <v>-12069818780</v>
      </c>
      <c r="F31" s="63">
        <v>17385668812</v>
      </c>
      <c r="G31" s="64">
        <v>5509207580</v>
      </c>
      <c r="H31" s="65">
        <f t="shared" si="1"/>
        <v>-11876461232</v>
      </c>
      <c r="I31" s="65">
        <v>5786785527</v>
      </c>
      <c r="J31" s="30">
        <f t="shared" si="2"/>
        <v>-72.89515066601192</v>
      </c>
      <c r="K31" s="31">
        <f t="shared" si="3"/>
        <v>-68.3117880619156</v>
      </c>
      <c r="L31" s="84">
        <v>-48874563546</v>
      </c>
      <c r="M31" s="85">
        <v>-49027177893</v>
      </c>
      <c r="N31" s="32">
        <f t="shared" si="4"/>
        <v>24.69550192226283</v>
      </c>
      <c r="O31" s="31">
        <f t="shared" si="5"/>
        <v>24.22423998770628</v>
      </c>
      <c r="P31" s="6"/>
      <c r="Q31" s="33"/>
    </row>
    <row r="32" spans="1:17" ht="12.75">
      <c r="A32" s="7"/>
      <c r="B32" s="29" t="s">
        <v>36</v>
      </c>
      <c r="C32" s="63">
        <v>23172922087</v>
      </c>
      <c r="D32" s="64">
        <v>9824073922</v>
      </c>
      <c r="E32" s="65">
        <f t="shared" si="0"/>
        <v>-13348848165</v>
      </c>
      <c r="F32" s="63">
        <v>22010139010</v>
      </c>
      <c r="G32" s="64">
        <v>9442548818</v>
      </c>
      <c r="H32" s="65">
        <f t="shared" si="1"/>
        <v>-12567590192</v>
      </c>
      <c r="I32" s="65">
        <v>9325763021</v>
      </c>
      <c r="J32" s="30">
        <f t="shared" si="2"/>
        <v>-57.60537283508452</v>
      </c>
      <c r="K32" s="31">
        <f t="shared" si="3"/>
        <v>-57.09909504110852</v>
      </c>
      <c r="L32" s="84">
        <v>-48874563546</v>
      </c>
      <c r="M32" s="85">
        <v>-49027177893</v>
      </c>
      <c r="N32" s="32">
        <f t="shared" si="4"/>
        <v>27.312465209916947</v>
      </c>
      <c r="O32" s="31">
        <f t="shared" si="5"/>
        <v>25.633925369778165</v>
      </c>
      <c r="P32" s="6"/>
      <c r="Q32" s="33"/>
    </row>
    <row r="33" spans="1:17" ht="17.25" thickBot="1">
      <c r="A33" s="7"/>
      <c r="B33" s="57" t="s">
        <v>37</v>
      </c>
      <c r="C33" s="81">
        <v>74268194203</v>
      </c>
      <c r="D33" s="82">
        <v>25393630657</v>
      </c>
      <c r="E33" s="83">
        <f t="shared" si="0"/>
        <v>-48874563546</v>
      </c>
      <c r="F33" s="81">
        <v>75142917407</v>
      </c>
      <c r="G33" s="82">
        <v>26115739514</v>
      </c>
      <c r="H33" s="83">
        <f t="shared" si="1"/>
        <v>-49027177893</v>
      </c>
      <c r="I33" s="83">
        <v>26520692459</v>
      </c>
      <c r="J33" s="58">
        <f t="shared" si="2"/>
        <v>-65.8082023812365</v>
      </c>
      <c r="K33" s="59">
        <f t="shared" si="3"/>
        <v>-65.24524144764285</v>
      </c>
      <c r="L33" s="96">
        <v>-48874563546</v>
      </c>
      <c r="M33" s="97">
        <v>-49027177893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196509000</v>
      </c>
      <c r="D8" s="64">
        <v>536695725</v>
      </c>
      <c r="E8" s="65">
        <f>($D8-$C8)</f>
        <v>340186725</v>
      </c>
      <c r="F8" s="63">
        <v>208299000</v>
      </c>
      <c r="G8" s="64">
        <v>568897469</v>
      </c>
      <c r="H8" s="65">
        <f>($G8-$F8)</f>
        <v>360598469</v>
      </c>
      <c r="I8" s="65">
        <v>603031318</v>
      </c>
      <c r="J8" s="30">
        <f>IF($C8=0,0,($E8/$C8)*100)</f>
        <v>173.11508633192372</v>
      </c>
      <c r="K8" s="31">
        <f>IF($F8=0,0,($H8/$F8)*100)</f>
        <v>173.11579460295056</v>
      </c>
      <c r="L8" s="84">
        <v>417609255</v>
      </c>
      <c r="M8" s="85">
        <v>437882951</v>
      </c>
      <c r="N8" s="32">
        <f>IF($L8=0,0,($E8/$L8)*100)</f>
        <v>81.46053300471034</v>
      </c>
      <c r="O8" s="31">
        <f>IF($M8=0,0,($H8/$M8)*100)</f>
        <v>82.3504245087633</v>
      </c>
      <c r="P8" s="6"/>
      <c r="Q8" s="33"/>
    </row>
    <row r="9" spans="1:17" ht="12.75">
      <c r="A9" s="3"/>
      <c r="B9" s="29" t="s">
        <v>16</v>
      </c>
      <c r="C9" s="63">
        <v>694608000</v>
      </c>
      <c r="D9" s="64">
        <v>748458974</v>
      </c>
      <c r="E9" s="65">
        <f>($D9-$C9)</f>
        <v>53850974</v>
      </c>
      <c r="F9" s="63">
        <v>736286000</v>
      </c>
      <c r="G9" s="64">
        <v>793366509</v>
      </c>
      <c r="H9" s="65">
        <f>($G9-$F9)</f>
        <v>57080509</v>
      </c>
      <c r="I9" s="65">
        <v>840968501</v>
      </c>
      <c r="J9" s="30">
        <f>IF($C9=0,0,($E9/$C9)*100)</f>
        <v>7.752714336719416</v>
      </c>
      <c r="K9" s="31">
        <f>IF($F9=0,0,($H9/$F9)*100)</f>
        <v>7.7524914231698006</v>
      </c>
      <c r="L9" s="84">
        <v>417609255</v>
      </c>
      <c r="M9" s="85">
        <v>437882951</v>
      </c>
      <c r="N9" s="32">
        <f>IF($L9=0,0,($E9/$L9)*100)</f>
        <v>12.895062395109036</v>
      </c>
      <c r="O9" s="31">
        <f>IF($M9=0,0,($H9/$M9)*100)</f>
        <v>13.035563241191367</v>
      </c>
      <c r="P9" s="6"/>
      <c r="Q9" s="33"/>
    </row>
    <row r="10" spans="1:17" ht="12.75">
      <c r="A10" s="3"/>
      <c r="B10" s="29" t="s">
        <v>17</v>
      </c>
      <c r="C10" s="63">
        <v>366023609</v>
      </c>
      <c r="D10" s="64">
        <v>389595165</v>
      </c>
      <c r="E10" s="65">
        <f aca="true" t="shared" si="0" ref="E10:E33">($D10-$C10)</f>
        <v>23571556</v>
      </c>
      <c r="F10" s="63">
        <v>394135545</v>
      </c>
      <c r="G10" s="64">
        <v>414339518</v>
      </c>
      <c r="H10" s="65">
        <f aca="true" t="shared" si="1" ref="H10:H33">($G10-$F10)</f>
        <v>20203973</v>
      </c>
      <c r="I10" s="65">
        <v>444613153</v>
      </c>
      <c r="J10" s="30">
        <f aca="true" t="shared" si="2" ref="J10:J33">IF($C10=0,0,($E10/$C10)*100)</f>
        <v>6.439900438225557</v>
      </c>
      <c r="K10" s="31">
        <f aca="true" t="shared" si="3" ref="K10:K33">IF($F10=0,0,($H10/$F10)*100)</f>
        <v>5.126148416783876</v>
      </c>
      <c r="L10" s="84">
        <v>417609255</v>
      </c>
      <c r="M10" s="85">
        <v>437882951</v>
      </c>
      <c r="N10" s="32">
        <f aca="true" t="shared" si="4" ref="N10:N33">IF($L10=0,0,($E10/$L10)*100)</f>
        <v>5.644404600180616</v>
      </c>
      <c r="O10" s="31">
        <f aca="true" t="shared" si="5" ref="O10:O33">IF($M10=0,0,($H10/$M10)*100)</f>
        <v>4.614012250045333</v>
      </c>
      <c r="P10" s="6"/>
      <c r="Q10" s="33"/>
    </row>
    <row r="11" spans="1:17" ht="16.5">
      <c r="A11" s="7"/>
      <c r="B11" s="34" t="s">
        <v>18</v>
      </c>
      <c r="C11" s="66">
        <v>1257140609</v>
      </c>
      <c r="D11" s="67">
        <v>1674749864</v>
      </c>
      <c r="E11" s="68">
        <f t="shared" si="0"/>
        <v>417609255</v>
      </c>
      <c r="F11" s="66">
        <v>1338720545</v>
      </c>
      <c r="G11" s="67">
        <v>1776603496</v>
      </c>
      <c r="H11" s="68">
        <f t="shared" si="1"/>
        <v>437882951</v>
      </c>
      <c r="I11" s="68">
        <v>1888612972</v>
      </c>
      <c r="J11" s="35">
        <f t="shared" si="2"/>
        <v>33.218977416709954</v>
      </c>
      <c r="K11" s="36">
        <f t="shared" si="3"/>
        <v>32.70906333927967</v>
      </c>
      <c r="L11" s="86">
        <v>417609255</v>
      </c>
      <c r="M11" s="87">
        <v>437882951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403259225</v>
      </c>
      <c r="D13" s="64">
        <v>369651370</v>
      </c>
      <c r="E13" s="65">
        <f t="shared" si="0"/>
        <v>-33607855</v>
      </c>
      <c r="F13" s="63">
        <v>427453540</v>
      </c>
      <c r="G13" s="64">
        <v>391830445</v>
      </c>
      <c r="H13" s="65">
        <f t="shared" si="1"/>
        <v>-35623095</v>
      </c>
      <c r="I13" s="65">
        <v>415340278</v>
      </c>
      <c r="J13" s="30">
        <f t="shared" si="2"/>
        <v>-8.334057329996604</v>
      </c>
      <c r="K13" s="31">
        <f t="shared" si="3"/>
        <v>-8.333793422321406</v>
      </c>
      <c r="L13" s="84">
        <v>191500353</v>
      </c>
      <c r="M13" s="85">
        <v>206221986</v>
      </c>
      <c r="N13" s="32">
        <f t="shared" si="4"/>
        <v>-17.549761383468574</v>
      </c>
      <c r="O13" s="31">
        <f t="shared" si="5"/>
        <v>-17.274149905626455</v>
      </c>
      <c r="P13" s="6"/>
      <c r="Q13" s="33"/>
    </row>
    <row r="14" spans="1:17" ht="12.75">
      <c r="A14" s="3"/>
      <c r="B14" s="29" t="s">
        <v>21</v>
      </c>
      <c r="C14" s="63">
        <v>256535000</v>
      </c>
      <c r="D14" s="64">
        <v>323207412</v>
      </c>
      <c r="E14" s="65">
        <f t="shared" si="0"/>
        <v>66672412</v>
      </c>
      <c r="F14" s="63">
        <v>272722000</v>
      </c>
      <c r="G14" s="64">
        <v>342599857</v>
      </c>
      <c r="H14" s="65">
        <f t="shared" si="1"/>
        <v>69877857</v>
      </c>
      <c r="I14" s="65">
        <v>363155849</v>
      </c>
      <c r="J14" s="30">
        <f t="shared" si="2"/>
        <v>25.989596741185412</v>
      </c>
      <c r="K14" s="31">
        <f t="shared" si="3"/>
        <v>25.622376265941142</v>
      </c>
      <c r="L14" s="84">
        <v>191500353</v>
      </c>
      <c r="M14" s="85">
        <v>206221986</v>
      </c>
      <c r="N14" s="32">
        <f t="shared" si="4"/>
        <v>34.815816762489206</v>
      </c>
      <c r="O14" s="31">
        <f t="shared" si="5"/>
        <v>33.88477550594436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191500353</v>
      </c>
      <c r="M15" s="85">
        <v>206221986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501647812</v>
      </c>
      <c r="D16" s="64">
        <v>557254496</v>
      </c>
      <c r="E16" s="65">
        <f t="shared" si="0"/>
        <v>55606684</v>
      </c>
      <c r="F16" s="63">
        <v>531747321</v>
      </c>
      <c r="G16" s="64">
        <v>607407400</v>
      </c>
      <c r="H16" s="65">
        <f t="shared" si="1"/>
        <v>75660079</v>
      </c>
      <c r="I16" s="65">
        <v>662074066</v>
      </c>
      <c r="J16" s="30">
        <f t="shared" si="2"/>
        <v>11.084805449126527</v>
      </c>
      <c r="K16" s="31">
        <f t="shared" si="3"/>
        <v>14.228577373500299</v>
      </c>
      <c r="L16" s="84">
        <v>191500353</v>
      </c>
      <c r="M16" s="85">
        <v>206221986</v>
      </c>
      <c r="N16" s="32">
        <f t="shared" si="4"/>
        <v>29.037379372350298</v>
      </c>
      <c r="O16" s="31">
        <f t="shared" si="5"/>
        <v>36.68865792030536</v>
      </c>
      <c r="P16" s="6"/>
      <c r="Q16" s="33"/>
    </row>
    <row r="17" spans="1:17" ht="12.75">
      <c r="A17" s="3"/>
      <c r="B17" s="29" t="s">
        <v>23</v>
      </c>
      <c r="C17" s="63">
        <v>282957461</v>
      </c>
      <c r="D17" s="64">
        <v>385786573</v>
      </c>
      <c r="E17" s="65">
        <f t="shared" si="0"/>
        <v>102829112</v>
      </c>
      <c r="F17" s="63">
        <v>298694341</v>
      </c>
      <c r="G17" s="64">
        <v>395001486</v>
      </c>
      <c r="H17" s="65">
        <f t="shared" si="1"/>
        <v>96307145</v>
      </c>
      <c r="I17" s="65">
        <v>387769350</v>
      </c>
      <c r="J17" s="42">
        <f t="shared" si="2"/>
        <v>36.34083781943463</v>
      </c>
      <c r="K17" s="31">
        <f t="shared" si="3"/>
        <v>32.24270827414169</v>
      </c>
      <c r="L17" s="88">
        <v>191500353</v>
      </c>
      <c r="M17" s="85">
        <v>206221986</v>
      </c>
      <c r="N17" s="32">
        <f t="shared" si="4"/>
        <v>53.69656524862907</v>
      </c>
      <c r="O17" s="31">
        <f t="shared" si="5"/>
        <v>46.700716479376744</v>
      </c>
      <c r="P17" s="6"/>
      <c r="Q17" s="33"/>
    </row>
    <row r="18" spans="1:17" ht="16.5">
      <c r="A18" s="3"/>
      <c r="B18" s="34" t="s">
        <v>24</v>
      </c>
      <c r="C18" s="66">
        <v>1444399498</v>
      </c>
      <c r="D18" s="67">
        <v>1635899851</v>
      </c>
      <c r="E18" s="68">
        <f t="shared" si="0"/>
        <v>191500353</v>
      </c>
      <c r="F18" s="66">
        <v>1530617202</v>
      </c>
      <c r="G18" s="67">
        <v>1736839188</v>
      </c>
      <c r="H18" s="68">
        <f t="shared" si="1"/>
        <v>206221986</v>
      </c>
      <c r="I18" s="68">
        <v>1828339543</v>
      </c>
      <c r="J18" s="43">
        <f t="shared" si="2"/>
        <v>13.258129296303592</v>
      </c>
      <c r="K18" s="36">
        <f t="shared" si="3"/>
        <v>13.473126117394832</v>
      </c>
      <c r="L18" s="89">
        <v>191500353</v>
      </c>
      <c r="M18" s="87">
        <v>206221986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-187258889</v>
      </c>
      <c r="D19" s="73">
        <v>38850013</v>
      </c>
      <c r="E19" s="74">
        <f t="shared" si="0"/>
        <v>226108902</v>
      </c>
      <c r="F19" s="75">
        <v>-191896657</v>
      </c>
      <c r="G19" s="76">
        <v>39764308</v>
      </c>
      <c r="H19" s="77">
        <f t="shared" si="1"/>
        <v>231660965</v>
      </c>
      <c r="I19" s="77">
        <v>60273429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-39304200</v>
      </c>
      <c r="M22" s="85">
        <v>-52134854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3489200</v>
      </c>
      <c r="D23" s="64">
        <v>0</v>
      </c>
      <c r="E23" s="65">
        <f t="shared" si="0"/>
        <v>-3489200</v>
      </c>
      <c r="F23" s="63">
        <v>3518984</v>
      </c>
      <c r="G23" s="64">
        <v>0</v>
      </c>
      <c r="H23" s="65">
        <f t="shared" si="1"/>
        <v>-3518984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-39304200</v>
      </c>
      <c r="M23" s="85">
        <v>-52134854</v>
      </c>
      <c r="N23" s="32">
        <f t="shared" si="4"/>
        <v>8.877422769067937</v>
      </c>
      <c r="O23" s="31">
        <f t="shared" si="5"/>
        <v>6.749772426714766</v>
      </c>
      <c r="P23" s="6"/>
      <c r="Q23" s="33"/>
    </row>
    <row r="24" spans="1:17" ht="12.75">
      <c r="A24" s="7"/>
      <c r="B24" s="29" t="s">
        <v>29</v>
      </c>
      <c r="C24" s="63">
        <v>117161250</v>
      </c>
      <c r="D24" s="64">
        <v>81346250</v>
      </c>
      <c r="E24" s="65">
        <f t="shared" si="0"/>
        <v>-35815000</v>
      </c>
      <c r="F24" s="63">
        <v>116200300</v>
      </c>
      <c r="G24" s="64">
        <v>67584430</v>
      </c>
      <c r="H24" s="65">
        <f t="shared" si="1"/>
        <v>-48615870</v>
      </c>
      <c r="I24" s="65">
        <v>62784762</v>
      </c>
      <c r="J24" s="30">
        <f t="shared" si="2"/>
        <v>-30.568980785029183</v>
      </c>
      <c r="K24" s="31">
        <f t="shared" si="3"/>
        <v>-41.83799009124761</v>
      </c>
      <c r="L24" s="84">
        <v>-39304200</v>
      </c>
      <c r="M24" s="85">
        <v>-52134854</v>
      </c>
      <c r="N24" s="32">
        <f t="shared" si="4"/>
        <v>91.12257723093207</v>
      </c>
      <c r="O24" s="31">
        <f t="shared" si="5"/>
        <v>93.25022757328524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-39304200</v>
      </c>
      <c r="M25" s="85">
        <v>-52134854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120650450</v>
      </c>
      <c r="D26" s="67">
        <v>81346250</v>
      </c>
      <c r="E26" s="68">
        <f t="shared" si="0"/>
        <v>-39304200</v>
      </c>
      <c r="F26" s="66">
        <v>119719284</v>
      </c>
      <c r="G26" s="67">
        <v>67584430</v>
      </c>
      <c r="H26" s="68">
        <f t="shared" si="1"/>
        <v>-52134854</v>
      </c>
      <c r="I26" s="68">
        <v>62784762</v>
      </c>
      <c r="J26" s="43">
        <f t="shared" si="2"/>
        <v>-32.576919522471734</v>
      </c>
      <c r="K26" s="36">
        <f t="shared" si="3"/>
        <v>-43.54758252647084</v>
      </c>
      <c r="L26" s="89">
        <v>-39304200</v>
      </c>
      <c r="M26" s="87">
        <v>-52134854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45000000</v>
      </c>
      <c r="D28" s="64">
        <v>92169261</v>
      </c>
      <c r="E28" s="65">
        <f t="shared" si="0"/>
        <v>47169261</v>
      </c>
      <c r="F28" s="63">
        <v>25540425</v>
      </c>
      <c r="G28" s="64">
        <v>98869000</v>
      </c>
      <c r="H28" s="65">
        <f t="shared" si="1"/>
        <v>73328575</v>
      </c>
      <c r="I28" s="65">
        <v>104107586</v>
      </c>
      <c r="J28" s="30">
        <f t="shared" si="2"/>
        <v>104.82058</v>
      </c>
      <c r="K28" s="31">
        <f t="shared" si="3"/>
        <v>287.10788876849153</v>
      </c>
      <c r="L28" s="84">
        <v>42639800</v>
      </c>
      <c r="M28" s="85">
        <v>44885016</v>
      </c>
      <c r="N28" s="32">
        <f t="shared" si="4"/>
        <v>110.62261314546504</v>
      </c>
      <c r="O28" s="31">
        <f t="shared" si="5"/>
        <v>163.36983148229245</v>
      </c>
      <c r="P28" s="6"/>
      <c r="Q28" s="33"/>
    </row>
    <row r="29" spans="1:17" ht="12.75">
      <c r="A29" s="7"/>
      <c r="B29" s="29" t="s">
        <v>33</v>
      </c>
      <c r="C29" s="63">
        <v>27670000</v>
      </c>
      <c r="D29" s="64">
        <v>15600000</v>
      </c>
      <c r="E29" s="65">
        <f t="shared" si="0"/>
        <v>-12070000</v>
      </c>
      <c r="F29" s="63">
        <v>25955204</v>
      </c>
      <c r="G29" s="64">
        <v>12800000</v>
      </c>
      <c r="H29" s="65">
        <f t="shared" si="1"/>
        <v>-13155204</v>
      </c>
      <c r="I29" s="65">
        <v>13504000</v>
      </c>
      <c r="J29" s="30">
        <f t="shared" si="2"/>
        <v>-43.6212504517528</v>
      </c>
      <c r="K29" s="31">
        <f t="shared" si="3"/>
        <v>-50.68426354884361</v>
      </c>
      <c r="L29" s="84">
        <v>42639800</v>
      </c>
      <c r="M29" s="85">
        <v>44885016</v>
      </c>
      <c r="N29" s="32">
        <f t="shared" si="4"/>
        <v>-28.306886992903348</v>
      </c>
      <c r="O29" s="31">
        <f t="shared" si="5"/>
        <v>-29.3086761960829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42639800</v>
      </c>
      <c r="M30" s="85">
        <v>44885016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9491250</v>
      </c>
      <c r="D31" s="64">
        <v>30790000</v>
      </c>
      <c r="E31" s="65">
        <f t="shared" si="0"/>
        <v>21298750</v>
      </c>
      <c r="F31" s="63">
        <v>27779671</v>
      </c>
      <c r="G31" s="64">
        <v>44150870</v>
      </c>
      <c r="H31" s="65">
        <f t="shared" si="1"/>
        <v>16371199</v>
      </c>
      <c r="I31" s="65">
        <v>56948414</v>
      </c>
      <c r="J31" s="30">
        <f t="shared" si="2"/>
        <v>224.40405636770708</v>
      </c>
      <c r="K31" s="31">
        <f t="shared" si="3"/>
        <v>58.932299810174136</v>
      </c>
      <c r="L31" s="84">
        <v>42639800</v>
      </c>
      <c r="M31" s="85">
        <v>44885016</v>
      </c>
      <c r="N31" s="32">
        <f t="shared" si="4"/>
        <v>49.95039845402652</v>
      </c>
      <c r="O31" s="31">
        <f t="shared" si="5"/>
        <v>36.473639666297544</v>
      </c>
      <c r="P31" s="6"/>
      <c r="Q31" s="33"/>
    </row>
    <row r="32" spans="1:17" ht="12.75">
      <c r="A32" s="7"/>
      <c r="B32" s="29" t="s">
        <v>36</v>
      </c>
      <c r="C32" s="63">
        <v>38489200</v>
      </c>
      <c r="D32" s="64">
        <v>24730989</v>
      </c>
      <c r="E32" s="65">
        <f t="shared" si="0"/>
        <v>-13758211</v>
      </c>
      <c r="F32" s="63">
        <v>40443984</v>
      </c>
      <c r="G32" s="64">
        <v>8784430</v>
      </c>
      <c r="H32" s="65">
        <f t="shared" si="1"/>
        <v>-31659554</v>
      </c>
      <c r="I32" s="65">
        <v>1460000</v>
      </c>
      <c r="J32" s="30">
        <f t="shared" si="2"/>
        <v>-35.74564033547073</v>
      </c>
      <c r="K32" s="31">
        <f t="shared" si="3"/>
        <v>-78.28000822075293</v>
      </c>
      <c r="L32" s="84">
        <v>42639800</v>
      </c>
      <c r="M32" s="85">
        <v>44885016</v>
      </c>
      <c r="N32" s="32">
        <f t="shared" si="4"/>
        <v>-32.26612460658821</v>
      </c>
      <c r="O32" s="31">
        <f t="shared" si="5"/>
        <v>-70.5347949525071</v>
      </c>
      <c r="P32" s="6"/>
      <c r="Q32" s="33"/>
    </row>
    <row r="33" spans="1:17" ht="17.25" thickBot="1">
      <c r="A33" s="7"/>
      <c r="B33" s="57" t="s">
        <v>37</v>
      </c>
      <c r="C33" s="81">
        <v>120650450</v>
      </c>
      <c r="D33" s="82">
        <v>163290250</v>
      </c>
      <c r="E33" s="83">
        <f t="shared" si="0"/>
        <v>42639800</v>
      </c>
      <c r="F33" s="81">
        <v>119719284</v>
      </c>
      <c r="G33" s="82">
        <v>164604300</v>
      </c>
      <c r="H33" s="83">
        <f t="shared" si="1"/>
        <v>44885016</v>
      </c>
      <c r="I33" s="83">
        <v>176020000</v>
      </c>
      <c r="J33" s="58">
        <f t="shared" si="2"/>
        <v>35.341600466471526</v>
      </c>
      <c r="K33" s="59">
        <f t="shared" si="3"/>
        <v>37.49188476603318</v>
      </c>
      <c r="L33" s="96">
        <v>42639800</v>
      </c>
      <c r="M33" s="97">
        <v>44885016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249516976</v>
      </c>
      <c r="D8" s="64">
        <v>288520032</v>
      </c>
      <c r="E8" s="65">
        <f>($D8-$C8)</f>
        <v>39003056</v>
      </c>
      <c r="F8" s="63">
        <v>265486062</v>
      </c>
      <c r="G8" s="64">
        <v>281402297</v>
      </c>
      <c r="H8" s="65">
        <f>($G8-$F8)</f>
        <v>15916235</v>
      </c>
      <c r="I8" s="65">
        <v>299412960</v>
      </c>
      <c r="J8" s="30">
        <f>IF($C8=0,0,($E8/$C8)*100)</f>
        <v>15.63142381142035</v>
      </c>
      <c r="K8" s="31">
        <f>IF($F8=0,0,($H8/$F8)*100)</f>
        <v>5.995130169959732</v>
      </c>
      <c r="L8" s="84">
        <v>140714516</v>
      </c>
      <c r="M8" s="85">
        <v>-173215352</v>
      </c>
      <c r="N8" s="32">
        <f>IF($L8=0,0,($E8/$L8)*100)</f>
        <v>27.717862455640326</v>
      </c>
      <c r="O8" s="31">
        <f>IF($M8=0,0,($H8/$M8)*100)</f>
        <v>-9.18869766231806</v>
      </c>
      <c r="P8" s="6"/>
      <c r="Q8" s="33"/>
    </row>
    <row r="9" spans="1:17" ht="12.75">
      <c r="A9" s="3"/>
      <c r="B9" s="29" t="s">
        <v>16</v>
      </c>
      <c r="C9" s="63">
        <v>1184938865</v>
      </c>
      <c r="D9" s="64">
        <v>1290959112</v>
      </c>
      <c r="E9" s="65">
        <f>($D9-$C9)</f>
        <v>106020247</v>
      </c>
      <c r="F9" s="63">
        <v>1261245930</v>
      </c>
      <c r="G9" s="64">
        <v>1128420777</v>
      </c>
      <c r="H9" s="65">
        <f>($G9-$F9)</f>
        <v>-132825153</v>
      </c>
      <c r="I9" s="65">
        <v>1200639693</v>
      </c>
      <c r="J9" s="30">
        <f>IF($C9=0,0,($E9/$C9)*100)</f>
        <v>8.94731788546745</v>
      </c>
      <c r="K9" s="31">
        <f>IF($F9=0,0,($H9/$F9)*100)</f>
        <v>-10.531265143507737</v>
      </c>
      <c r="L9" s="84">
        <v>140714516</v>
      </c>
      <c r="M9" s="85">
        <v>-173215352</v>
      </c>
      <c r="N9" s="32">
        <f>IF($L9=0,0,($E9/$L9)*100)</f>
        <v>75.3442146651025</v>
      </c>
      <c r="O9" s="31">
        <f>IF($M9=0,0,($H9/$M9)*100)</f>
        <v>76.68209051123829</v>
      </c>
      <c r="P9" s="6"/>
      <c r="Q9" s="33"/>
    </row>
    <row r="10" spans="1:17" ht="12.75">
      <c r="A10" s="3"/>
      <c r="B10" s="29" t="s">
        <v>17</v>
      </c>
      <c r="C10" s="63">
        <v>449393767</v>
      </c>
      <c r="D10" s="64">
        <v>445084980</v>
      </c>
      <c r="E10" s="65">
        <f aca="true" t="shared" si="0" ref="E10:E33">($D10-$C10)</f>
        <v>-4308787</v>
      </c>
      <c r="F10" s="63">
        <v>487152322</v>
      </c>
      <c r="G10" s="64">
        <v>430845888</v>
      </c>
      <c r="H10" s="65">
        <f aca="true" t="shared" si="1" ref="H10:H33">($G10-$F10)</f>
        <v>-56306434</v>
      </c>
      <c r="I10" s="65">
        <v>468348980</v>
      </c>
      <c r="J10" s="30">
        <f aca="true" t="shared" si="2" ref="J10:J33">IF($C10=0,0,($E10/$C10)*100)</f>
        <v>-0.9587999025362538</v>
      </c>
      <c r="K10" s="31">
        <f aca="true" t="shared" si="3" ref="K10:K33">IF($F10=0,0,($H10/$F10)*100)</f>
        <v>-11.558280943593655</v>
      </c>
      <c r="L10" s="84">
        <v>140714516</v>
      </c>
      <c r="M10" s="85">
        <v>-173215352</v>
      </c>
      <c r="N10" s="32">
        <f aca="true" t="shared" si="4" ref="N10:N33">IF($L10=0,0,($E10/$L10)*100)</f>
        <v>-3.0620771207428237</v>
      </c>
      <c r="O10" s="31">
        <f aca="true" t="shared" si="5" ref="O10:O33">IF($M10=0,0,($H10/$M10)*100)</f>
        <v>32.50660715107978</v>
      </c>
      <c r="P10" s="6"/>
      <c r="Q10" s="33"/>
    </row>
    <row r="11" spans="1:17" ht="16.5">
      <c r="A11" s="7"/>
      <c r="B11" s="34" t="s">
        <v>18</v>
      </c>
      <c r="C11" s="66">
        <v>1883849608</v>
      </c>
      <c r="D11" s="67">
        <v>2024564124</v>
      </c>
      <c r="E11" s="68">
        <f t="shared" si="0"/>
        <v>140714516</v>
      </c>
      <c r="F11" s="66">
        <v>2013884314</v>
      </c>
      <c r="G11" s="67">
        <v>1840668962</v>
      </c>
      <c r="H11" s="68">
        <f t="shared" si="1"/>
        <v>-173215352</v>
      </c>
      <c r="I11" s="68">
        <v>1968401633</v>
      </c>
      <c r="J11" s="35">
        <f t="shared" si="2"/>
        <v>7.4695196157080925</v>
      </c>
      <c r="K11" s="36">
        <f t="shared" si="3"/>
        <v>-8.601057707031726</v>
      </c>
      <c r="L11" s="86">
        <v>140714516</v>
      </c>
      <c r="M11" s="87">
        <v>-173215352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560828844</v>
      </c>
      <c r="D13" s="64">
        <v>546658920</v>
      </c>
      <c r="E13" s="65">
        <f t="shared" si="0"/>
        <v>-14169924</v>
      </c>
      <c r="F13" s="63">
        <v>596721889</v>
      </c>
      <c r="G13" s="64">
        <v>533175423</v>
      </c>
      <c r="H13" s="65">
        <f t="shared" si="1"/>
        <v>-63546466</v>
      </c>
      <c r="I13" s="65">
        <v>567298688</v>
      </c>
      <c r="J13" s="30">
        <f t="shared" si="2"/>
        <v>-2.526603998991179</v>
      </c>
      <c r="K13" s="31">
        <f t="shared" si="3"/>
        <v>-10.649260094429016</v>
      </c>
      <c r="L13" s="84">
        <v>211955822</v>
      </c>
      <c r="M13" s="85">
        <v>39899214</v>
      </c>
      <c r="N13" s="32">
        <f t="shared" si="4"/>
        <v>-6.685319547391343</v>
      </c>
      <c r="O13" s="31">
        <f t="shared" si="5"/>
        <v>-159.26746326381266</v>
      </c>
      <c r="P13" s="6"/>
      <c r="Q13" s="33"/>
    </row>
    <row r="14" spans="1:17" ht="12.75">
      <c r="A14" s="3"/>
      <c r="B14" s="29" t="s">
        <v>21</v>
      </c>
      <c r="C14" s="63">
        <v>84770773</v>
      </c>
      <c r="D14" s="64">
        <v>121918080</v>
      </c>
      <c r="E14" s="65">
        <f t="shared" si="0"/>
        <v>37147307</v>
      </c>
      <c r="F14" s="63">
        <v>90196102</v>
      </c>
      <c r="G14" s="64">
        <v>118910759</v>
      </c>
      <c r="H14" s="65">
        <f t="shared" si="1"/>
        <v>28714657</v>
      </c>
      <c r="I14" s="65">
        <v>126521065</v>
      </c>
      <c r="J14" s="30">
        <f t="shared" si="2"/>
        <v>43.82088977765957</v>
      </c>
      <c r="K14" s="31">
        <f t="shared" si="3"/>
        <v>31.83580705073042</v>
      </c>
      <c r="L14" s="84">
        <v>211955822</v>
      </c>
      <c r="M14" s="85">
        <v>39899214</v>
      </c>
      <c r="N14" s="32">
        <f t="shared" si="4"/>
        <v>17.52596680264815</v>
      </c>
      <c r="O14" s="31">
        <f t="shared" si="5"/>
        <v>71.96797661227112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211955822</v>
      </c>
      <c r="M15" s="85">
        <v>39899214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738651561</v>
      </c>
      <c r="D16" s="64">
        <v>849042696</v>
      </c>
      <c r="E16" s="65">
        <f t="shared" si="0"/>
        <v>110391135</v>
      </c>
      <c r="F16" s="63">
        <v>785925261</v>
      </c>
      <c r="G16" s="64">
        <v>828099646</v>
      </c>
      <c r="H16" s="65">
        <f t="shared" si="1"/>
        <v>42174385</v>
      </c>
      <c r="I16" s="65">
        <v>881098031</v>
      </c>
      <c r="J16" s="30">
        <f t="shared" si="2"/>
        <v>14.944953863029879</v>
      </c>
      <c r="K16" s="31">
        <f t="shared" si="3"/>
        <v>5.366208097998774</v>
      </c>
      <c r="L16" s="84">
        <v>211955822</v>
      </c>
      <c r="M16" s="85">
        <v>39899214</v>
      </c>
      <c r="N16" s="32">
        <f t="shared" si="4"/>
        <v>52.08214332513121</v>
      </c>
      <c r="O16" s="31">
        <f t="shared" si="5"/>
        <v>105.70229528832323</v>
      </c>
      <c r="P16" s="6"/>
      <c r="Q16" s="33"/>
    </row>
    <row r="17" spans="1:17" ht="12.75">
      <c r="A17" s="3"/>
      <c r="B17" s="29" t="s">
        <v>23</v>
      </c>
      <c r="C17" s="63">
        <v>497238912</v>
      </c>
      <c r="D17" s="64">
        <v>575826216</v>
      </c>
      <c r="E17" s="65">
        <f t="shared" si="0"/>
        <v>78587304</v>
      </c>
      <c r="F17" s="63">
        <v>529062200</v>
      </c>
      <c r="G17" s="64">
        <v>561618838</v>
      </c>
      <c r="H17" s="65">
        <f t="shared" si="1"/>
        <v>32556638</v>
      </c>
      <c r="I17" s="65">
        <v>597562559</v>
      </c>
      <c r="J17" s="42">
        <f t="shared" si="2"/>
        <v>15.804737341232055</v>
      </c>
      <c r="K17" s="31">
        <f t="shared" si="3"/>
        <v>6.153650364739723</v>
      </c>
      <c r="L17" s="88">
        <v>211955822</v>
      </c>
      <c r="M17" s="85">
        <v>39899214</v>
      </c>
      <c r="N17" s="32">
        <f t="shared" si="4"/>
        <v>37.077209419611975</v>
      </c>
      <c r="O17" s="31">
        <f t="shared" si="5"/>
        <v>81.59719136321833</v>
      </c>
      <c r="P17" s="6"/>
      <c r="Q17" s="33"/>
    </row>
    <row r="18" spans="1:17" ht="16.5">
      <c r="A18" s="3"/>
      <c r="B18" s="34" t="s">
        <v>24</v>
      </c>
      <c r="C18" s="66">
        <v>1881490090</v>
      </c>
      <c r="D18" s="67">
        <v>2093445912</v>
      </c>
      <c r="E18" s="68">
        <f t="shared" si="0"/>
        <v>211955822</v>
      </c>
      <c r="F18" s="66">
        <v>2001905452</v>
      </c>
      <c r="G18" s="67">
        <v>2041804666</v>
      </c>
      <c r="H18" s="68">
        <f t="shared" si="1"/>
        <v>39899214</v>
      </c>
      <c r="I18" s="68">
        <v>2172480343</v>
      </c>
      <c r="J18" s="43">
        <f t="shared" si="2"/>
        <v>11.26531694886578</v>
      </c>
      <c r="K18" s="36">
        <f t="shared" si="3"/>
        <v>1.9930618581481339</v>
      </c>
      <c r="L18" s="89">
        <v>211955822</v>
      </c>
      <c r="M18" s="87">
        <v>39899214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2359518</v>
      </c>
      <c r="D19" s="73">
        <v>-68881788</v>
      </c>
      <c r="E19" s="74">
        <f t="shared" si="0"/>
        <v>-71241306</v>
      </c>
      <c r="F19" s="75">
        <v>11978862</v>
      </c>
      <c r="G19" s="76">
        <v>-201135704</v>
      </c>
      <c r="H19" s="77">
        <f t="shared" si="1"/>
        <v>-213114566</v>
      </c>
      <c r="I19" s="77">
        <v>-204078710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-54382926</v>
      </c>
      <c r="M22" s="85">
        <v>-65864129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2000000</v>
      </c>
      <c r="D23" s="64">
        <v>0</v>
      </c>
      <c r="E23" s="65">
        <f t="shared" si="0"/>
        <v>-2000000</v>
      </c>
      <c r="F23" s="63">
        <v>2000000</v>
      </c>
      <c r="G23" s="64">
        <v>0</v>
      </c>
      <c r="H23" s="65">
        <f t="shared" si="1"/>
        <v>-2000000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-54382926</v>
      </c>
      <c r="M23" s="85">
        <v>-65864129</v>
      </c>
      <c r="N23" s="32">
        <f t="shared" si="4"/>
        <v>3.6776248486519463</v>
      </c>
      <c r="O23" s="31">
        <f t="shared" si="5"/>
        <v>3.036554237284456</v>
      </c>
      <c r="P23" s="6"/>
      <c r="Q23" s="33"/>
    </row>
    <row r="24" spans="1:17" ht="12.75">
      <c r="A24" s="7"/>
      <c r="B24" s="29" t="s">
        <v>29</v>
      </c>
      <c r="C24" s="63">
        <v>258471250</v>
      </c>
      <c r="D24" s="64">
        <v>206088324</v>
      </c>
      <c r="E24" s="65">
        <f t="shared" si="0"/>
        <v>-52382926</v>
      </c>
      <c r="F24" s="63">
        <v>260578350</v>
      </c>
      <c r="G24" s="64">
        <v>196714221</v>
      </c>
      <c r="H24" s="65">
        <f t="shared" si="1"/>
        <v>-63864129</v>
      </c>
      <c r="I24" s="65">
        <v>205557264</v>
      </c>
      <c r="J24" s="30">
        <f t="shared" si="2"/>
        <v>-20.266442012409506</v>
      </c>
      <c r="K24" s="31">
        <f t="shared" si="3"/>
        <v>-24.508609022967565</v>
      </c>
      <c r="L24" s="84">
        <v>-54382926</v>
      </c>
      <c r="M24" s="85">
        <v>-65864129</v>
      </c>
      <c r="N24" s="32">
        <f t="shared" si="4"/>
        <v>96.32237515134806</v>
      </c>
      <c r="O24" s="31">
        <f t="shared" si="5"/>
        <v>96.96344576271554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-54382926</v>
      </c>
      <c r="M25" s="85">
        <v>-65864129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260471250</v>
      </c>
      <c r="D26" s="67">
        <v>206088324</v>
      </c>
      <c r="E26" s="68">
        <f t="shared" si="0"/>
        <v>-54382926</v>
      </c>
      <c r="F26" s="66">
        <v>262578350</v>
      </c>
      <c r="G26" s="67">
        <v>196714221</v>
      </c>
      <c r="H26" s="68">
        <f t="shared" si="1"/>
        <v>-65864129</v>
      </c>
      <c r="I26" s="68">
        <v>205557264</v>
      </c>
      <c r="J26" s="43">
        <f t="shared" si="2"/>
        <v>-20.878667415309753</v>
      </c>
      <c r="K26" s="36">
        <f t="shared" si="3"/>
        <v>-25.083609901577947</v>
      </c>
      <c r="L26" s="89">
        <v>-54382926</v>
      </c>
      <c r="M26" s="87">
        <v>-65864129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91891000</v>
      </c>
      <c r="D28" s="64">
        <v>78761760</v>
      </c>
      <c r="E28" s="65">
        <f t="shared" si="0"/>
        <v>-13129240</v>
      </c>
      <c r="F28" s="63">
        <v>100460000</v>
      </c>
      <c r="G28" s="64">
        <v>77672386</v>
      </c>
      <c r="H28" s="65">
        <f t="shared" si="1"/>
        <v>-22787614</v>
      </c>
      <c r="I28" s="65">
        <v>82783712</v>
      </c>
      <c r="J28" s="30">
        <f t="shared" si="2"/>
        <v>-14.287841029045282</v>
      </c>
      <c r="K28" s="31">
        <f t="shared" si="3"/>
        <v>-22.68327095361338</v>
      </c>
      <c r="L28" s="84">
        <v>4492283193</v>
      </c>
      <c r="M28" s="85">
        <v>4537573399</v>
      </c>
      <c r="N28" s="32">
        <f t="shared" si="4"/>
        <v>-0.29226207333630133</v>
      </c>
      <c r="O28" s="31">
        <f t="shared" si="5"/>
        <v>-0.5021982455429147</v>
      </c>
      <c r="P28" s="6"/>
      <c r="Q28" s="33"/>
    </row>
    <row r="29" spans="1:17" ht="12.75">
      <c r="A29" s="7"/>
      <c r="B29" s="29" t="s">
        <v>33</v>
      </c>
      <c r="C29" s="63">
        <v>71100000</v>
      </c>
      <c r="D29" s="64">
        <v>169400016</v>
      </c>
      <c r="E29" s="65">
        <f t="shared" si="0"/>
        <v>98300016</v>
      </c>
      <c r="F29" s="63">
        <v>73700000</v>
      </c>
      <c r="G29" s="64">
        <v>22183337</v>
      </c>
      <c r="H29" s="65">
        <f t="shared" si="1"/>
        <v>-51516663</v>
      </c>
      <c r="I29" s="65">
        <v>26818000</v>
      </c>
      <c r="J29" s="30">
        <f t="shared" si="2"/>
        <v>138.256</v>
      </c>
      <c r="K29" s="31">
        <f t="shared" si="3"/>
        <v>-69.90049253731343</v>
      </c>
      <c r="L29" s="84">
        <v>4492283193</v>
      </c>
      <c r="M29" s="85">
        <v>4537573399</v>
      </c>
      <c r="N29" s="32">
        <f t="shared" si="4"/>
        <v>2.1881972212520755</v>
      </c>
      <c r="O29" s="31">
        <f t="shared" si="5"/>
        <v>-1.1353350892649658</v>
      </c>
      <c r="P29" s="6"/>
      <c r="Q29" s="33"/>
    </row>
    <row r="30" spans="1:17" ht="12.75">
      <c r="A30" s="7"/>
      <c r="B30" s="29" t="s">
        <v>34</v>
      </c>
      <c r="C30" s="63">
        <v>18000000</v>
      </c>
      <c r="D30" s="64">
        <v>4354911075</v>
      </c>
      <c r="E30" s="65">
        <f t="shared" si="0"/>
        <v>4336911075</v>
      </c>
      <c r="F30" s="63">
        <v>18000000</v>
      </c>
      <c r="G30" s="64">
        <v>4562386419</v>
      </c>
      <c r="H30" s="65">
        <f t="shared" si="1"/>
        <v>4544386419</v>
      </c>
      <c r="I30" s="65">
        <v>4743775978</v>
      </c>
      <c r="J30" s="30">
        <f t="shared" si="2"/>
        <v>24093.950416666667</v>
      </c>
      <c r="K30" s="31">
        <f t="shared" si="3"/>
        <v>25246.591216666668</v>
      </c>
      <c r="L30" s="84">
        <v>4492283193</v>
      </c>
      <c r="M30" s="85">
        <v>4537573399</v>
      </c>
      <c r="N30" s="32">
        <f t="shared" si="4"/>
        <v>96.54135522350627</v>
      </c>
      <c r="O30" s="31">
        <f t="shared" si="5"/>
        <v>100.15014677231451</v>
      </c>
      <c r="P30" s="6"/>
      <c r="Q30" s="33"/>
    </row>
    <row r="31" spans="1:17" ht="12.75">
      <c r="A31" s="7"/>
      <c r="B31" s="29" t="s">
        <v>35</v>
      </c>
      <c r="C31" s="63">
        <v>75265810</v>
      </c>
      <c r="D31" s="64">
        <v>76300020</v>
      </c>
      <c r="E31" s="65">
        <f t="shared" si="0"/>
        <v>1034210</v>
      </c>
      <c r="F31" s="63">
        <v>70418350</v>
      </c>
      <c r="G31" s="64">
        <v>58700829</v>
      </c>
      <c r="H31" s="65">
        <f t="shared" si="1"/>
        <v>-11717521</v>
      </c>
      <c r="I31" s="65">
        <v>49632209</v>
      </c>
      <c r="J31" s="30">
        <f t="shared" si="2"/>
        <v>1.3740767554351705</v>
      </c>
      <c r="K31" s="31">
        <f t="shared" si="3"/>
        <v>-16.63986872739847</v>
      </c>
      <c r="L31" s="84">
        <v>4492283193</v>
      </c>
      <c r="M31" s="85">
        <v>4537573399</v>
      </c>
      <c r="N31" s="32">
        <f t="shared" si="4"/>
        <v>0.023021923497867067</v>
      </c>
      <c r="O31" s="31">
        <f t="shared" si="5"/>
        <v>-0.25823320020745744</v>
      </c>
      <c r="P31" s="6"/>
      <c r="Q31" s="33"/>
    </row>
    <row r="32" spans="1:17" ht="12.75">
      <c r="A32" s="7"/>
      <c r="B32" s="29" t="s">
        <v>36</v>
      </c>
      <c r="C32" s="63">
        <v>4214440</v>
      </c>
      <c r="D32" s="64">
        <v>73381572</v>
      </c>
      <c r="E32" s="65">
        <f t="shared" si="0"/>
        <v>69167132</v>
      </c>
      <c r="F32" s="63">
        <v>0</v>
      </c>
      <c r="G32" s="64">
        <v>79208778</v>
      </c>
      <c r="H32" s="65">
        <f t="shared" si="1"/>
        <v>79208778</v>
      </c>
      <c r="I32" s="65">
        <v>92042115</v>
      </c>
      <c r="J32" s="30">
        <f t="shared" si="2"/>
        <v>1641.1938952743426</v>
      </c>
      <c r="K32" s="31">
        <f t="shared" si="3"/>
        <v>0</v>
      </c>
      <c r="L32" s="84">
        <v>4492283193</v>
      </c>
      <c r="M32" s="85">
        <v>4537573399</v>
      </c>
      <c r="N32" s="32">
        <f t="shared" si="4"/>
        <v>1.5396877050800835</v>
      </c>
      <c r="O32" s="31">
        <f t="shared" si="5"/>
        <v>1.7456197627008347</v>
      </c>
      <c r="P32" s="6"/>
      <c r="Q32" s="33"/>
    </row>
    <row r="33" spans="1:17" ht="17.25" thickBot="1">
      <c r="A33" s="7"/>
      <c r="B33" s="57" t="s">
        <v>37</v>
      </c>
      <c r="C33" s="81">
        <v>260471250</v>
      </c>
      <c r="D33" s="82">
        <v>4752754443</v>
      </c>
      <c r="E33" s="83">
        <f t="shared" si="0"/>
        <v>4492283193</v>
      </c>
      <c r="F33" s="81">
        <v>262578350</v>
      </c>
      <c r="G33" s="82">
        <v>4800151749</v>
      </c>
      <c r="H33" s="83">
        <f t="shared" si="1"/>
        <v>4537573399</v>
      </c>
      <c r="I33" s="83">
        <v>4995052014</v>
      </c>
      <c r="J33" s="58">
        <f t="shared" si="2"/>
        <v>1724.6752541787241</v>
      </c>
      <c r="K33" s="59">
        <f t="shared" si="3"/>
        <v>1728.0835982859974</v>
      </c>
      <c r="L33" s="96">
        <v>4492283193</v>
      </c>
      <c r="M33" s="97">
        <v>4537573399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-11258904</v>
      </c>
      <c r="M8" s="85">
        <v>-2691120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633185</v>
      </c>
      <c r="D9" s="64">
        <v>0</v>
      </c>
      <c r="E9" s="65">
        <f>($D9-$C9)</f>
        <v>-633185</v>
      </c>
      <c r="F9" s="63">
        <v>668011</v>
      </c>
      <c r="G9" s="64">
        <v>0</v>
      </c>
      <c r="H9" s="65">
        <f>($G9-$F9)</f>
        <v>-668011</v>
      </c>
      <c r="I9" s="65">
        <v>0</v>
      </c>
      <c r="J9" s="30">
        <f>IF($C9=0,0,($E9/$C9)*100)</f>
        <v>-100</v>
      </c>
      <c r="K9" s="31">
        <f>IF($F9=0,0,($H9/$F9)*100)</f>
        <v>-100</v>
      </c>
      <c r="L9" s="84">
        <v>-11258904</v>
      </c>
      <c r="M9" s="85">
        <v>-2691120</v>
      </c>
      <c r="N9" s="32">
        <f>IF($L9=0,0,($E9/$L9)*100)</f>
        <v>5.623860013372528</v>
      </c>
      <c r="O9" s="31">
        <f>IF($M9=0,0,($H9/$M9)*100)</f>
        <v>24.822787538274028</v>
      </c>
      <c r="P9" s="6"/>
      <c r="Q9" s="33"/>
    </row>
    <row r="10" spans="1:17" ht="12.75">
      <c r="A10" s="3"/>
      <c r="B10" s="29" t="s">
        <v>17</v>
      </c>
      <c r="C10" s="63">
        <v>238426487</v>
      </c>
      <c r="D10" s="64">
        <v>227800768</v>
      </c>
      <c r="E10" s="65">
        <f aca="true" t="shared" si="0" ref="E10:E33">($D10-$C10)</f>
        <v>-10625719</v>
      </c>
      <c r="F10" s="63">
        <v>247645551</v>
      </c>
      <c r="G10" s="64">
        <v>245622442</v>
      </c>
      <c r="H10" s="65">
        <f aca="true" t="shared" si="1" ref="H10:H33">($G10-$F10)</f>
        <v>-2023109</v>
      </c>
      <c r="I10" s="65">
        <v>253916233</v>
      </c>
      <c r="J10" s="30">
        <f aca="true" t="shared" si="2" ref="J10:J33">IF($C10=0,0,($E10/$C10)*100)</f>
        <v>-4.456601753311074</v>
      </c>
      <c r="K10" s="31">
        <f aca="true" t="shared" si="3" ref="K10:K33">IF($F10=0,0,($H10/$F10)*100)</f>
        <v>-0.8169373493004928</v>
      </c>
      <c r="L10" s="84">
        <v>-11258904</v>
      </c>
      <c r="M10" s="85">
        <v>-2691120</v>
      </c>
      <c r="N10" s="32">
        <f aca="true" t="shared" si="4" ref="N10:N33">IF($L10=0,0,($E10/$L10)*100)</f>
        <v>94.37613998662748</v>
      </c>
      <c r="O10" s="31">
        <f aca="true" t="shared" si="5" ref="O10:O33">IF($M10=0,0,($H10/$M10)*100)</f>
        <v>75.17721246172597</v>
      </c>
      <c r="P10" s="6"/>
      <c r="Q10" s="33"/>
    </row>
    <row r="11" spans="1:17" ht="16.5">
      <c r="A11" s="7"/>
      <c r="B11" s="34" t="s">
        <v>18</v>
      </c>
      <c r="C11" s="66">
        <v>239059672</v>
      </c>
      <c r="D11" s="67">
        <v>227800768</v>
      </c>
      <c r="E11" s="68">
        <f t="shared" si="0"/>
        <v>-11258904</v>
      </c>
      <c r="F11" s="66">
        <v>248313562</v>
      </c>
      <c r="G11" s="67">
        <v>245622442</v>
      </c>
      <c r="H11" s="68">
        <f t="shared" si="1"/>
        <v>-2691120</v>
      </c>
      <c r="I11" s="68">
        <v>253916233</v>
      </c>
      <c r="J11" s="35">
        <f t="shared" si="2"/>
        <v>-4.709662615114773</v>
      </c>
      <c r="K11" s="36">
        <f t="shared" si="3"/>
        <v>-1.0837587678759164</v>
      </c>
      <c r="L11" s="86">
        <v>-11258904</v>
      </c>
      <c r="M11" s="87">
        <v>-2691120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60911050</v>
      </c>
      <c r="D13" s="64">
        <v>180353673</v>
      </c>
      <c r="E13" s="65">
        <f t="shared" si="0"/>
        <v>119442623</v>
      </c>
      <c r="F13" s="63">
        <v>65540289</v>
      </c>
      <c r="G13" s="64">
        <v>192978430</v>
      </c>
      <c r="H13" s="65">
        <f t="shared" si="1"/>
        <v>127438141</v>
      </c>
      <c r="I13" s="65">
        <v>206486920</v>
      </c>
      <c r="J13" s="30">
        <f t="shared" si="2"/>
        <v>196.09352161881958</v>
      </c>
      <c r="K13" s="31">
        <f t="shared" si="3"/>
        <v>194.44244592818322</v>
      </c>
      <c r="L13" s="84">
        <v>131732284</v>
      </c>
      <c r="M13" s="85">
        <v>128172287</v>
      </c>
      <c r="N13" s="32">
        <f t="shared" si="4"/>
        <v>90.67072958364557</v>
      </c>
      <c r="O13" s="31">
        <f t="shared" si="5"/>
        <v>99.42721939571851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131732284</v>
      </c>
      <c r="M14" s="85">
        <v>128172287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131732284</v>
      </c>
      <c r="M15" s="85">
        <v>128172287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131732284</v>
      </c>
      <c r="M16" s="85">
        <v>128172287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88973555</v>
      </c>
      <c r="D17" s="64">
        <v>101263216</v>
      </c>
      <c r="E17" s="65">
        <f t="shared" si="0"/>
        <v>12289661</v>
      </c>
      <c r="F17" s="63">
        <v>93423897</v>
      </c>
      <c r="G17" s="64">
        <v>94158043</v>
      </c>
      <c r="H17" s="65">
        <f t="shared" si="1"/>
        <v>734146</v>
      </c>
      <c r="I17" s="65">
        <v>98095408</v>
      </c>
      <c r="J17" s="42">
        <f t="shared" si="2"/>
        <v>13.812712103051295</v>
      </c>
      <c r="K17" s="31">
        <f t="shared" si="3"/>
        <v>0.7858224967858063</v>
      </c>
      <c r="L17" s="88">
        <v>131732284</v>
      </c>
      <c r="M17" s="85">
        <v>128172287</v>
      </c>
      <c r="N17" s="32">
        <f t="shared" si="4"/>
        <v>9.32927041635443</v>
      </c>
      <c r="O17" s="31">
        <f t="shared" si="5"/>
        <v>0.5727806042814856</v>
      </c>
      <c r="P17" s="6"/>
      <c r="Q17" s="33"/>
    </row>
    <row r="18" spans="1:17" ht="16.5">
      <c r="A18" s="3"/>
      <c r="B18" s="34" t="s">
        <v>24</v>
      </c>
      <c r="C18" s="66">
        <v>149884605</v>
      </c>
      <c r="D18" s="67">
        <v>281616889</v>
      </c>
      <c r="E18" s="68">
        <f t="shared" si="0"/>
        <v>131732284</v>
      </c>
      <c r="F18" s="66">
        <v>158964186</v>
      </c>
      <c r="G18" s="67">
        <v>287136473</v>
      </c>
      <c r="H18" s="68">
        <f t="shared" si="1"/>
        <v>128172287</v>
      </c>
      <c r="I18" s="68">
        <v>304582328</v>
      </c>
      <c r="J18" s="43">
        <f t="shared" si="2"/>
        <v>87.88913577882131</v>
      </c>
      <c r="K18" s="36">
        <f t="shared" si="3"/>
        <v>80.62966270905825</v>
      </c>
      <c r="L18" s="89">
        <v>131732284</v>
      </c>
      <c r="M18" s="87">
        <v>128172287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89175067</v>
      </c>
      <c r="D19" s="73">
        <v>-53816121</v>
      </c>
      <c r="E19" s="74">
        <f t="shared" si="0"/>
        <v>-142991188</v>
      </c>
      <c r="F19" s="75">
        <v>89349376</v>
      </c>
      <c r="G19" s="76">
        <v>-41514031</v>
      </c>
      <c r="H19" s="77">
        <f t="shared" si="1"/>
        <v>-130863407</v>
      </c>
      <c r="I19" s="77">
        <v>-50666095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3000000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9000000</v>
      </c>
      <c r="D23" s="64">
        <v>0</v>
      </c>
      <c r="E23" s="65">
        <f t="shared" si="0"/>
        <v>-9000000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-100</v>
      </c>
      <c r="K23" s="31">
        <f t="shared" si="3"/>
        <v>0</v>
      </c>
      <c r="L23" s="84">
        <v>3000000</v>
      </c>
      <c r="M23" s="85"/>
      <c r="N23" s="32">
        <f t="shared" si="4"/>
        <v>-300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12000000</v>
      </c>
      <c r="E24" s="65">
        <f t="shared" si="0"/>
        <v>12000000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3000000</v>
      </c>
      <c r="M24" s="85"/>
      <c r="N24" s="32">
        <f t="shared" si="4"/>
        <v>400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9000000</v>
      </c>
      <c r="D26" s="67">
        <v>12000000</v>
      </c>
      <c r="E26" s="68">
        <f t="shared" si="0"/>
        <v>3000000</v>
      </c>
      <c r="F26" s="66"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33.33333333333333</v>
      </c>
      <c r="K26" s="36">
        <f t="shared" si="3"/>
        <v>0</v>
      </c>
      <c r="L26" s="89">
        <v>3000000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15738746</v>
      </c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15738746</v>
      </c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15738746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12000000</v>
      </c>
      <c r="E31" s="65">
        <f t="shared" si="0"/>
        <v>12000000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15738746</v>
      </c>
      <c r="M31" s="85"/>
      <c r="N31" s="32">
        <f t="shared" si="4"/>
        <v>76.24495623730124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9000000</v>
      </c>
      <c r="D32" s="64">
        <v>12738746</v>
      </c>
      <c r="E32" s="65">
        <f t="shared" si="0"/>
        <v>3738746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41.54162222222222</v>
      </c>
      <c r="K32" s="31">
        <f t="shared" si="3"/>
        <v>0</v>
      </c>
      <c r="L32" s="84">
        <v>15738746</v>
      </c>
      <c r="M32" s="85"/>
      <c r="N32" s="32">
        <f t="shared" si="4"/>
        <v>23.755043762698758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v>9000000</v>
      </c>
      <c r="D33" s="82">
        <v>24738746</v>
      </c>
      <c r="E33" s="83">
        <f t="shared" si="0"/>
        <v>15738746</v>
      </c>
      <c r="F33" s="81">
        <v>0</v>
      </c>
      <c r="G33" s="82">
        <v>0</v>
      </c>
      <c r="H33" s="83">
        <f t="shared" si="1"/>
        <v>0</v>
      </c>
      <c r="I33" s="83">
        <v>0</v>
      </c>
      <c r="J33" s="58">
        <f t="shared" si="2"/>
        <v>174.87495555555554</v>
      </c>
      <c r="K33" s="59">
        <f t="shared" si="3"/>
        <v>0</v>
      </c>
      <c r="L33" s="96">
        <v>15738746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6102837899</v>
      </c>
      <c r="D8" s="64">
        <v>6140478219</v>
      </c>
      <c r="E8" s="65">
        <f>($D8-$C8)</f>
        <v>37640320</v>
      </c>
      <c r="F8" s="63">
        <v>6632158861</v>
      </c>
      <c r="G8" s="64">
        <v>6662418864</v>
      </c>
      <c r="H8" s="65">
        <f>($G8-$F8)</f>
        <v>30260003</v>
      </c>
      <c r="I8" s="65">
        <v>7328660751</v>
      </c>
      <c r="J8" s="30">
        <f>IF($C8=0,0,($E8/$C8)*100)</f>
        <v>0.6167674878955522</v>
      </c>
      <c r="K8" s="31">
        <f>IF($F8=0,0,($H8/$F8)*100)</f>
        <v>0.4562617336858753</v>
      </c>
      <c r="L8" s="84">
        <v>553269631</v>
      </c>
      <c r="M8" s="85">
        <v>1635613423</v>
      </c>
      <c r="N8" s="32">
        <f>IF($L8=0,0,($E8/$L8)*100)</f>
        <v>6.80325069206627</v>
      </c>
      <c r="O8" s="31">
        <f>IF($M8=0,0,($H8/$M8)*100)</f>
        <v>1.8500705958072832</v>
      </c>
      <c r="P8" s="6"/>
      <c r="Q8" s="33"/>
    </row>
    <row r="9" spans="1:17" ht="12.75">
      <c r="A9" s="3"/>
      <c r="B9" s="29" t="s">
        <v>16</v>
      </c>
      <c r="C9" s="63">
        <v>22689389780</v>
      </c>
      <c r="D9" s="64">
        <v>23728239444</v>
      </c>
      <c r="E9" s="65">
        <f>($D9-$C9)</f>
        <v>1038849664</v>
      </c>
      <c r="F9" s="63">
        <v>24769178075</v>
      </c>
      <c r="G9" s="64">
        <v>26855484465</v>
      </c>
      <c r="H9" s="65">
        <f>($G9-$F9)</f>
        <v>2086306390</v>
      </c>
      <c r="I9" s="65">
        <v>30398022590</v>
      </c>
      <c r="J9" s="30">
        <f>IF($C9=0,0,($E9/$C9)*100)</f>
        <v>4.5785703100561745</v>
      </c>
      <c r="K9" s="31">
        <f>IF($F9=0,0,($H9/$F9)*100)</f>
        <v>8.422994027830695</v>
      </c>
      <c r="L9" s="84">
        <v>553269631</v>
      </c>
      <c r="M9" s="85">
        <v>1635613423</v>
      </c>
      <c r="N9" s="32">
        <f>IF($L9=0,0,($E9/$L9)*100)</f>
        <v>187.76553163099604</v>
      </c>
      <c r="O9" s="31">
        <f>IF($M9=0,0,($H9/$M9)*100)</f>
        <v>127.55498094246198</v>
      </c>
      <c r="P9" s="6"/>
      <c r="Q9" s="33"/>
    </row>
    <row r="10" spans="1:17" ht="12.75">
      <c r="A10" s="3"/>
      <c r="B10" s="29" t="s">
        <v>17</v>
      </c>
      <c r="C10" s="63">
        <v>9462017742</v>
      </c>
      <c r="D10" s="64">
        <v>8938797389</v>
      </c>
      <c r="E10" s="65">
        <f aca="true" t="shared" si="0" ref="E10:E33">($D10-$C10)</f>
        <v>-523220353</v>
      </c>
      <c r="F10" s="63">
        <v>10133083174</v>
      </c>
      <c r="G10" s="64">
        <v>9652130204</v>
      </c>
      <c r="H10" s="65">
        <f aca="true" t="shared" si="1" ref="H10:H33">($G10-$F10)</f>
        <v>-480952970</v>
      </c>
      <c r="I10" s="65">
        <v>10545969963</v>
      </c>
      <c r="J10" s="30">
        <f aca="true" t="shared" si="2" ref="J10:J33">IF($C10=0,0,($E10/$C10)*100)</f>
        <v>-5.52969110042491</v>
      </c>
      <c r="K10" s="31">
        <f aca="true" t="shared" si="3" ref="K10:K33">IF($F10=0,0,($H10/$F10)*100)</f>
        <v>-4.746363586889867</v>
      </c>
      <c r="L10" s="84">
        <v>553269631</v>
      </c>
      <c r="M10" s="85">
        <v>1635613423</v>
      </c>
      <c r="N10" s="32">
        <f aca="true" t="shared" si="4" ref="N10:N33">IF($L10=0,0,($E10/$L10)*100)</f>
        <v>-94.5687823230623</v>
      </c>
      <c r="O10" s="31">
        <f aca="true" t="shared" si="5" ref="O10:O33">IF($M10=0,0,($H10/$M10)*100)</f>
        <v>-29.405051538269262</v>
      </c>
      <c r="P10" s="6"/>
      <c r="Q10" s="33"/>
    </row>
    <row r="11" spans="1:17" ht="16.5">
      <c r="A11" s="7"/>
      <c r="B11" s="34" t="s">
        <v>18</v>
      </c>
      <c r="C11" s="66">
        <v>38254245421</v>
      </c>
      <c r="D11" s="67">
        <v>38807515052</v>
      </c>
      <c r="E11" s="68">
        <f t="shared" si="0"/>
        <v>553269631</v>
      </c>
      <c r="F11" s="66">
        <v>41534420110</v>
      </c>
      <c r="G11" s="67">
        <v>43170033533</v>
      </c>
      <c r="H11" s="68">
        <f t="shared" si="1"/>
        <v>1635613423</v>
      </c>
      <c r="I11" s="68">
        <v>48272653304</v>
      </c>
      <c r="J11" s="35">
        <f t="shared" si="2"/>
        <v>1.4462960252152244</v>
      </c>
      <c r="K11" s="36">
        <f t="shared" si="3"/>
        <v>3.9379710097510254</v>
      </c>
      <c r="L11" s="86">
        <v>553269631</v>
      </c>
      <c r="M11" s="87">
        <v>1635613423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9513498045</v>
      </c>
      <c r="D13" s="64">
        <v>9628450297</v>
      </c>
      <c r="E13" s="65">
        <f t="shared" si="0"/>
        <v>114952252</v>
      </c>
      <c r="F13" s="63">
        <v>10412194168</v>
      </c>
      <c r="G13" s="64">
        <v>10406578464</v>
      </c>
      <c r="H13" s="65">
        <f t="shared" si="1"/>
        <v>-5615704</v>
      </c>
      <c r="I13" s="65">
        <v>11280408357</v>
      </c>
      <c r="J13" s="30">
        <f t="shared" si="2"/>
        <v>1.2083068862395505</v>
      </c>
      <c r="K13" s="31">
        <f t="shared" si="3"/>
        <v>-0.05393391545903796</v>
      </c>
      <c r="L13" s="84">
        <v>554486641</v>
      </c>
      <c r="M13" s="85">
        <v>1628378086</v>
      </c>
      <c r="N13" s="32">
        <f t="shared" si="4"/>
        <v>20.731293326145256</v>
      </c>
      <c r="O13" s="31">
        <f t="shared" si="5"/>
        <v>-0.34486487187963794</v>
      </c>
      <c r="P13" s="6"/>
      <c r="Q13" s="33"/>
    </row>
    <row r="14" spans="1:17" ht="12.75">
      <c r="A14" s="3"/>
      <c r="B14" s="29" t="s">
        <v>21</v>
      </c>
      <c r="C14" s="63">
        <v>1569722099</v>
      </c>
      <c r="D14" s="64">
        <v>1579646271</v>
      </c>
      <c r="E14" s="65">
        <f t="shared" si="0"/>
        <v>9924172</v>
      </c>
      <c r="F14" s="63">
        <v>1695138339</v>
      </c>
      <c r="G14" s="64">
        <v>1736825929</v>
      </c>
      <c r="H14" s="65">
        <f t="shared" si="1"/>
        <v>41687590</v>
      </c>
      <c r="I14" s="65">
        <v>1909803239</v>
      </c>
      <c r="J14" s="30">
        <f t="shared" si="2"/>
        <v>0.6322247744567174</v>
      </c>
      <c r="K14" s="31">
        <f t="shared" si="3"/>
        <v>2.4592441242637717</v>
      </c>
      <c r="L14" s="84">
        <v>554486641</v>
      </c>
      <c r="M14" s="85">
        <v>1628378086</v>
      </c>
      <c r="N14" s="32">
        <f t="shared" si="4"/>
        <v>1.7897946075133664</v>
      </c>
      <c r="O14" s="31">
        <f t="shared" si="5"/>
        <v>2.5600682272998854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554486641</v>
      </c>
      <c r="M15" s="85">
        <v>1628378086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14929414481</v>
      </c>
      <c r="D16" s="64">
        <v>15703689808</v>
      </c>
      <c r="E16" s="65">
        <f t="shared" si="0"/>
        <v>774275327</v>
      </c>
      <c r="F16" s="63">
        <v>16427410446</v>
      </c>
      <c r="G16" s="64">
        <v>18059243279</v>
      </c>
      <c r="H16" s="65">
        <f t="shared" si="1"/>
        <v>1631832833</v>
      </c>
      <c r="I16" s="65">
        <v>20768129771</v>
      </c>
      <c r="J16" s="30">
        <f t="shared" si="2"/>
        <v>5.186240411406527</v>
      </c>
      <c r="K16" s="31">
        <f t="shared" si="3"/>
        <v>9.933597497695347</v>
      </c>
      <c r="L16" s="84">
        <v>554486641</v>
      </c>
      <c r="M16" s="85">
        <v>1628378086</v>
      </c>
      <c r="N16" s="32">
        <f t="shared" si="4"/>
        <v>139.6382292643909</v>
      </c>
      <c r="O16" s="31">
        <f t="shared" si="5"/>
        <v>100.21215877502297</v>
      </c>
      <c r="P16" s="6"/>
      <c r="Q16" s="33"/>
    </row>
    <row r="17" spans="1:17" ht="12.75">
      <c r="A17" s="3"/>
      <c r="B17" s="29" t="s">
        <v>23</v>
      </c>
      <c r="C17" s="63">
        <v>12238909945</v>
      </c>
      <c r="D17" s="64">
        <v>11894244835</v>
      </c>
      <c r="E17" s="65">
        <f t="shared" si="0"/>
        <v>-344665110</v>
      </c>
      <c r="F17" s="63">
        <v>12997192591</v>
      </c>
      <c r="G17" s="64">
        <v>12957665958</v>
      </c>
      <c r="H17" s="65">
        <f t="shared" si="1"/>
        <v>-39526633</v>
      </c>
      <c r="I17" s="65">
        <v>14301006917</v>
      </c>
      <c r="J17" s="42">
        <f t="shared" si="2"/>
        <v>-2.8161422181295412</v>
      </c>
      <c r="K17" s="31">
        <f t="shared" si="3"/>
        <v>-0.30411669845817707</v>
      </c>
      <c r="L17" s="88">
        <v>554486641</v>
      </c>
      <c r="M17" s="85">
        <v>1628378086</v>
      </c>
      <c r="N17" s="32">
        <f t="shared" si="4"/>
        <v>-62.1593171980495</v>
      </c>
      <c r="O17" s="31">
        <f t="shared" si="5"/>
        <v>-2.4273621304432123</v>
      </c>
      <c r="P17" s="6"/>
      <c r="Q17" s="33"/>
    </row>
    <row r="18" spans="1:17" ht="16.5">
      <c r="A18" s="3"/>
      <c r="B18" s="34" t="s">
        <v>24</v>
      </c>
      <c r="C18" s="66">
        <v>38251544570</v>
      </c>
      <c r="D18" s="67">
        <v>38806031211</v>
      </c>
      <c r="E18" s="68">
        <f t="shared" si="0"/>
        <v>554486641</v>
      </c>
      <c r="F18" s="66">
        <v>41531935544</v>
      </c>
      <c r="G18" s="67">
        <v>43160313630</v>
      </c>
      <c r="H18" s="68">
        <f t="shared" si="1"/>
        <v>1628378086</v>
      </c>
      <c r="I18" s="68">
        <v>48259348284</v>
      </c>
      <c r="J18" s="43">
        <f t="shared" si="2"/>
        <v>1.4495797417677976</v>
      </c>
      <c r="K18" s="36">
        <f t="shared" si="3"/>
        <v>3.920785450210608</v>
      </c>
      <c r="L18" s="89">
        <v>554486641</v>
      </c>
      <c r="M18" s="87">
        <v>1628378086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2700851</v>
      </c>
      <c r="D19" s="73">
        <v>1483841</v>
      </c>
      <c r="E19" s="74">
        <f t="shared" si="0"/>
        <v>-1217010</v>
      </c>
      <c r="F19" s="75">
        <v>2484566</v>
      </c>
      <c r="G19" s="76">
        <v>9719903</v>
      </c>
      <c r="H19" s="77">
        <f t="shared" si="1"/>
        <v>7235337</v>
      </c>
      <c r="I19" s="77">
        <v>13305020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3816221893</v>
      </c>
      <c r="D22" s="64">
        <v>4014818178</v>
      </c>
      <c r="E22" s="65">
        <f t="shared" si="0"/>
        <v>198596285</v>
      </c>
      <c r="F22" s="63">
        <v>3549888833</v>
      </c>
      <c r="G22" s="64">
        <v>3981237340</v>
      </c>
      <c r="H22" s="65">
        <f t="shared" si="1"/>
        <v>431348507</v>
      </c>
      <c r="I22" s="65">
        <v>4141255858</v>
      </c>
      <c r="J22" s="30">
        <f t="shared" si="2"/>
        <v>5.20400255981656</v>
      </c>
      <c r="K22" s="31">
        <f t="shared" si="3"/>
        <v>12.151042674636905</v>
      </c>
      <c r="L22" s="84">
        <v>286211677</v>
      </c>
      <c r="M22" s="85">
        <v>267358709</v>
      </c>
      <c r="N22" s="32">
        <f t="shared" si="4"/>
        <v>69.38790446345067</v>
      </c>
      <c r="O22" s="31">
        <f t="shared" si="5"/>
        <v>161.33699501069927</v>
      </c>
      <c r="P22" s="6"/>
      <c r="Q22" s="33"/>
    </row>
    <row r="23" spans="1:17" ht="12.75">
      <c r="A23" s="7"/>
      <c r="B23" s="29" t="s">
        <v>28</v>
      </c>
      <c r="C23" s="63">
        <v>1032856050</v>
      </c>
      <c r="D23" s="64">
        <v>1050878884</v>
      </c>
      <c r="E23" s="65">
        <f t="shared" si="0"/>
        <v>18022834</v>
      </c>
      <c r="F23" s="63">
        <v>1071510880</v>
      </c>
      <c r="G23" s="64">
        <v>1196162998</v>
      </c>
      <c r="H23" s="65">
        <f t="shared" si="1"/>
        <v>124652118</v>
      </c>
      <c r="I23" s="65">
        <v>1081362348</v>
      </c>
      <c r="J23" s="30">
        <f t="shared" si="2"/>
        <v>1.7449511962484996</v>
      </c>
      <c r="K23" s="31">
        <f t="shared" si="3"/>
        <v>11.633303994076103</v>
      </c>
      <c r="L23" s="84">
        <v>286211677</v>
      </c>
      <c r="M23" s="85">
        <v>267358709</v>
      </c>
      <c r="N23" s="32">
        <f t="shared" si="4"/>
        <v>6.29702959324053</v>
      </c>
      <c r="O23" s="31">
        <f t="shared" si="5"/>
        <v>46.62354873953255</v>
      </c>
      <c r="P23" s="6"/>
      <c r="Q23" s="33"/>
    </row>
    <row r="24" spans="1:17" ht="12.75">
      <c r="A24" s="7"/>
      <c r="B24" s="29" t="s">
        <v>29</v>
      </c>
      <c r="C24" s="63">
        <v>2281917361</v>
      </c>
      <c r="D24" s="64">
        <v>2351509919</v>
      </c>
      <c r="E24" s="65">
        <f t="shared" si="0"/>
        <v>69592558</v>
      </c>
      <c r="F24" s="63">
        <v>2436115605</v>
      </c>
      <c r="G24" s="64">
        <v>2147473689</v>
      </c>
      <c r="H24" s="65">
        <f t="shared" si="1"/>
        <v>-288641916</v>
      </c>
      <c r="I24" s="65">
        <v>2178237198</v>
      </c>
      <c r="J24" s="30">
        <f t="shared" si="2"/>
        <v>3.0497405028507516</v>
      </c>
      <c r="K24" s="31">
        <f t="shared" si="3"/>
        <v>-11.8484490394289</v>
      </c>
      <c r="L24" s="84">
        <v>286211677</v>
      </c>
      <c r="M24" s="85">
        <v>267358709</v>
      </c>
      <c r="N24" s="32">
        <f t="shared" si="4"/>
        <v>24.315065943308806</v>
      </c>
      <c r="O24" s="31">
        <f t="shared" si="5"/>
        <v>-107.96054375023184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286211677</v>
      </c>
      <c r="M25" s="85">
        <v>267358709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7130995304</v>
      </c>
      <c r="D26" s="67">
        <v>7417206981</v>
      </c>
      <c r="E26" s="68">
        <f t="shared" si="0"/>
        <v>286211677</v>
      </c>
      <c r="F26" s="66">
        <v>7057515318</v>
      </c>
      <c r="G26" s="67">
        <v>7324874027</v>
      </c>
      <c r="H26" s="68">
        <f t="shared" si="1"/>
        <v>267358709</v>
      </c>
      <c r="I26" s="68">
        <v>7400855404</v>
      </c>
      <c r="J26" s="43">
        <f t="shared" si="2"/>
        <v>4.0136287404291915</v>
      </c>
      <c r="K26" s="36">
        <f t="shared" si="3"/>
        <v>3.7882837932793274</v>
      </c>
      <c r="L26" s="89">
        <v>286211677</v>
      </c>
      <c r="M26" s="87">
        <v>267358709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937051055</v>
      </c>
      <c r="D28" s="64">
        <v>731500000</v>
      </c>
      <c r="E28" s="65">
        <f t="shared" si="0"/>
        <v>-205551055</v>
      </c>
      <c r="F28" s="63">
        <v>967824292</v>
      </c>
      <c r="G28" s="64">
        <v>820000000</v>
      </c>
      <c r="H28" s="65">
        <f t="shared" si="1"/>
        <v>-147824292</v>
      </c>
      <c r="I28" s="65">
        <v>981000000</v>
      </c>
      <c r="J28" s="30">
        <f t="shared" si="2"/>
        <v>-21.935950437620498</v>
      </c>
      <c r="K28" s="31">
        <f t="shared" si="3"/>
        <v>-15.273877006592018</v>
      </c>
      <c r="L28" s="84">
        <v>286211677</v>
      </c>
      <c r="M28" s="85">
        <v>267358709</v>
      </c>
      <c r="N28" s="32">
        <f t="shared" si="4"/>
        <v>-71.81784375624898</v>
      </c>
      <c r="O28" s="31">
        <f t="shared" si="5"/>
        <v>-55.2906215596665</v>
      </c>
      <c r="P28" s="6"/>
      <c r="Q28" s="33"/>
    </row>
    <row r="29" spans="1:17" ht="12.75">
      <c r="A29" s="7"/>
      <c r="B29" s="29" t="s">
        <v>33</v>
      </c>
      <c r="C29" s="63">
        <v>767065000</v>
      </c>
      <c r="D29" s="64">
        <v>651500000</v>
      </c>
      <c r="E29" s="65">
        <f t="shared" si="0"/>
        <v>-115565000</v>
      </c>
      <c r="F29" s="63">
        <v>808000000</v>
      </c>
      <c r="G29" s="64">
        <v>726000000</v>
      </c>
      <c r="H29" s="65">
        <f t="shared" si="1"/>
        <v>-82000000</v>
      </c>
      <c r="I29" s="65">
        <v>821500000</v>
      </c>
      <c r="J29" s="30">
        <f t="shared" si="2"/>
        <v>-15.06586795121665</v>
      </c>
      <c r="K29" s="31">
        <f t="shared" si="3"/>
        <v>-10.14851485148515</v>
      </c>
      <c r="L29" s="84">
        <v>286211677</v>
      </c>
      <c r="M29" s="85">
        <v>267358709</v>
      </c>
      <c r="N29" s="32">
        <f t="shared" si="4"/>
        <v>-40.37745811468063</v>
      </c>
      <c r="O29" s="31">
        <f t="shared" si="5"/>
        <v>-30.67040542898492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38640000</v>
      </c>
      <c r="E30" s="65">
        <f t="shared" si="0"/>
        <v>38640000</v>
      </c>
      <c r="F30" s="63">
        <v>0</v>
      </c>
      <c r="G30" s="64">
        <v>46000000</v>
      </c>
      <c r="H30" s="65">
        <f t="shared" si="1"/>
        <v>46000000</v>
      </c>
      <c r="I30" s="65">
        <v>0</v>
      </c>
      <c r="J30" s="30">
        <f t="shared" si="2"/>
        <v>0</v>
      </c>
      <c r="K30" s="31">
        <f t="shared" si="3"/>
        <v>0</v>
      </c>
      <c r="L30" s="84">
        <v>286211677</v>
      </c>
      <c r="M30" s="85">
        <v>267358709</v>
      </c>
      <c r="N30" s="32">
        <f t="shared" si="4"/>
        <v>13.500497395848738</v>
      </c>
      <c r="O30" s="31">
        <f t="shared" si="5"/>
        <v>17.205349386991543</v>
      </c>
      <c r="P30" s="6"/>
      <c r="Q30" s="33"/>
    </row>
    <row r="31" spans="1:17" ht="12.75">
      <c r="A31" s="7"/>
      <c r="B31" s="29" t="s">
        <v>35</v>
      </c>
      <c r="C31" s="63">
        <v>1032121000</v>
      </c>
      <c r="D31" s="64">
        <v>1036571000</v>
      </c>
      <c r="E31" s="65">
        <f t="shared" si="0"/>
        <v>4450000</v>
      </c>
      <c r="F31" s="63">
        <v>1176566500</v>
      </c>
      <c r="G31" s="64">
        <v>1151266000</v>
      </c>
      <c r="H31" s="65">
        <f t="shared" si="1"/>
        <v>-25300500</v>
      </c>
      <c r="I31" s="65">
        <v>1036000000</v>
      </c>
      <c r="J31" s="30">
        <f t="shared" si="2"/>
        <v>0.4311509987685552</v>
      </c>
      <c r="K31" s="31">
        <f t="shared" si="3"/>
        <v>-2.150367191314728</v>
      </c>
      <c r="L31" s="84">
        <v>286211677</v>
      </c>
      <c r="M31" s="85">
        <v>267358709</v>
      </c>
      <c r="N31" s="32">
        <f t="shared" si="4"/>
        <v>1.5547933077517309</v>
      </c>
      <c r="O31" s="31">
        <f t="shared" si="5"/>
        <v>-9.463129177512599</v>
      </c>
      <c r="P31" s="6"/>
      <c r="Q31" s="33"/>
    </row>
    <row r="32" spans="1:17" ht="12.75">
      <c r="A32" s="7"/>
      <c r="B32" s="29" t="s">
        <v>36</v>
      </c>
      <c r="C32" s="63">
        <v>4394758249</v>
      </c>
      <c r="D32" s="64">
        <v>4958995981</v>
      </c>
      <c r="E32" s="65">
        <f t="shared" si="0"/>
        <v>564237732</v>
      </c>
      <c r="F32" s="63">
        <v>4105124526</v>
      </c>
      <c r="G32" s="64">
        <v>4581608027</v>
      </c>
      <c r="H32" s="65">
        <f t="shared" si="1"/>
        <v>476483501</v>
      </c>
      <c r="I32" s="65">
        <v>4562355404</v>
      </c>
      <c r="J32" s="30">
        <f t="shared" si="2"/>
        <v>12.838879866222195</v>
      </c>
      <c r="K32" s="31">
        <f t="shared" si="3"/>
        <v>11.607041345083912</v>
      </c>
      <c r="L32" s="84">
        <v>286211677</v>
      </c>
      <c r="M32" s="85">
        <v>267358709</v>
      </c>
      <c r="N32" s="32">
        <f t="shared" si="4"/>
        <v>197.14001116732913</v>
      </c>
      <c r="O32" s="31">
        <f t="shared" si="5"/>
        <v>178.21880677917247</v>
      </c>
      <c r="P32" s="6"/>
      <c r="Q32" s="33"/>
    </row>
    <row r="33" spans="1:17" ht="17.25" thickBot="1">
      <c r="A33" s="7"/>
      <c r="B33" s="57" t="s">
        <v>37</v>
      </c>
      <c r="C33" s="81">
        <v>7130995304</v>
      </c>
      <c r="D33" s="82">
        <v>7417206981</v>
      </c>
      <c r="E33" s="83">
        <f t="shared" si="0"/>
        <v>286211677</v>
      </c>
      <c r="F33" s="81">
        <v>7057515318</v>
      </c>
      <c r="G33" s="82">
        <v>7324874027</v>
      </c>
      <c r="H33" s="83">
        <f t="shared" si="1"/>
        <v>267358709</v>
      </c>
      <c r="I33" s="83">
        <v>7400855404</v>
      </c>
      <c r="J33" s="58">
        <f t="shared" si="2"/>
        <v>4.0136287404291915</v>
      </c>
      <c r="K33" s="59">
        <f t="shared" si="3"/>
        <v>3.7882837932793274</v>
      </c>
      <c r="L33" s="96">
        <v>286211677</v>
      </c>
      <c r="M33" s="97">
        <v>267358709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10644327000</v>
      </c>
      <c r="D8" s="64">
        <v>12292550028</v>
      </c>
      <c r="E8" s="65">
        <f>($D8-$C8)</f>
        <v>1648223028</v>
      </c>
      <c r="F8" s="63">
        <v>11272342000</v>
      </c>
      <c r="G8" s="64">
        <v>12956348000</v>
      </c>
      <c r="H8" s="65">
        <f>($G8-$F8)</f>
        <v>1684006000</v>
      </c>
      <c r="I8" s="65">
        <v>13630078000</v>
      </c>
      <c r="J8" s="30">
        <f>IF($C8=0,0,($E8/$C8)*100)</f>
        <v>15.484520796852633</v>
      </c>
      <c r="K8" s="31">
        <f>IF($F8=0,0,($H8/$F8)*100)</f>
        <v>14.939273489040698</v>
      </c>
      <c r="L8" s="84">
        <v>427323789</v>
      </c>
      <c r="M8" s="85">
        <v>1081458001</v>
      </c>
      <c r="N8" s="32">
        <f>IF($L8=0,0,($E8/$L8)*100)</f>
        <v>385.7082311885988</v>
      </c>
      <c r="O8" s="31">
        <f>IF($M8=0,0,($H8/$M8)*100)</f>
        <v>155.71626438038624</v>
      </c>
      <c r="P8" s="6"/>
      <c r="Q8" s="33"/>
    </row>
    <row r="9" spans="1:17" ht="12.75">
      <c r="A9" s="3"/>
      <c r="B9" s="29" t="s">
        <v>16</v>
      </c>
      <c r="C9" s="63">
        <v>32953968000</v>
      </c>
      <c r="D9" s="64">
        <v>31199711998</v>
      </c>
      <c r="E9" s="65">
        <f>($D9-$C9)</f>
        <v>-1754256002</v>
      </c>
      <c r="F9" s="63">
        <v>35406809000</v>
      </c>
      <c r="G9" s="64">
        <v>33903933998</v>
      </c>
      <c r="H9" s="65">
        <f>($G9-$F9)</f>
        <v>-1502875002</v>
      </c>
      <c r="I9" s="65">
        <v>36151873997</v>
      </c>
      <c r="J9" s="30">
        <f>IF($C9=0,0,($E9/$C9)*100)</f>
        <v>-5.3233528721032926</v>
      </c>
      <c r="K9" s="31">
        <f>IF($F9=0,0,($H9/$F9)*100)</f>
        <v>-4.244593185451985</v>
      </c>
      <c r="L9" s="84">
        <v>427323789</v>
      </c>
      <c r="M9" s="85">
        <v>1081458001</v>
      </c>
      <c r="N9" s="32">
        <f>IF($L9=0,0,($E9/$L9)*100)</f>
        <v>-410.52149380805946</v>
      </c>
      <c r="O9" s="31">
        <f>IF($M9=0,0,($H9/$M9)*100)</f>
        <v>-138.9674865422721</v>
      </c>
      <c r="P9" s="6"/>
      <c r="Q9" s="33"/>
    </row>
    <row r="10" spans="1:17" ht="12.75">
      <c r="A10" s="3"/>
      <c r="B10" s="29" t="s">
        <v>17</v>
      </c>
      <c r="C10" s="63">
        <v>13459798000</v>
      </c>
      <c r="D10" s="64">
        <v>13993154763</v>
      </c>
      <c r="E10" s="65">
        <f aca="true" t="shared" si="0" ref="E10:E33">($D10-$C10)</f>
        <v>533356763</v>
      </c>
      <c r="F10" s="63">
        <v>14518913000</v>
      </c>
      <c r="G10" s="64">
        <v>15419240003</v>
      </c>
      <c r="H10" s="65">
        <f aca="true" t="shared" si="1" ref="H10:H33">($G10-$F10)</f>
        <v>900327003</v>
      </c>
      <c r="I10" s="65">
        <v>16847345003</v>
      </c>
      <c r="J10" s="30">
        <f aca="true" t="shared" si="2" ref="J10:J33">IF($C10=0,0,($E10/$C10)*100)</f>
        <v>3.9625911399264684</v>
      </c>
      <c r="K10" s="31">
        <f aca="true" t="shared" si="3" ref="K10:K33">IF($F10=0,0,($H10/$F10)*100)</f>
        <v>6.201063419830397</v>
      </c>
      <c r="L10" s="84">
        <v>427323789</v>
      </c>
      <c r="M10" s="85">
        <v>1081458001</v>
      </c>
      <c r="N10" s="32">
        <f aca="true" t="shared" si="4" ref="N10:N33">IF($L10=0,0,($E10/$L10)*100)</f>
        <v>124.81326261946066</v>
      </c>
      <c r="O10" s="31">
        <f aca="true" t="shared" si="5" ref="O10:O33">IF($M10=0,0,($H10/$M10)*100)</f>
        <v>83.25122216188588</v>
      </c>
      <c r="P10" s="6"/>
      <c r="Q10" s="33"/>
    </row>
    <row r="11" spans="1:17" ht="16.5">
      <c r="A11" s="7"/>
      <c r="B11" s="34" t="s">
        <v>18</v>
      </c>
      <c r="C11" s="66">
        <v>57058093000</v>
      </c>
      <c r="D11" s="67">
        <v>57485416789</v>
      </c>
      <c r="E11" s="68">
        <f t="shared" si="0"/>
        <v>427323789</v>
      </c>
      <c r="F11" s="66">
        <v>61198064000</v>
      </c>
      <c r="G11" s="67">
        <v>62279522001</v>
      </c>
      <c r="H11" s="68">
        <f t="shared" si="1"/>
        <v>1081458001</v>
      </c>
      <c r="I11" s="68">
        <v>66629297000</v>
      </c>
      <c r="J11" s="35">
        <f t="shared" si="2"/>
        <v>0.7489275693108075</v>
      </c>
      <c r="K11" s="36">
        <f t="shared" si="3"/>
        <v>1.7671441387426896</v>
      </c>
      <c r="L11" s="86">
        <v>427323789</v>
      </c>
      <c r="M11" s="87">
        <v>1081458001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14688130564</v>
      </c>
      <c r="D13" s="64">
        <v>15085408087</v>
      </c>
      <c r="E13" s="65">
        <f t="shared" si="0"/>
        <v>397277523</v>
      </c>
      <c r="F13" s="63">
        <v>15740519832</v>
      </c>
      <c r="G13" s="64">
        <v>16348805980</v>
      </c>
      <c r="H13" s="65">
        <f t="shared" si="1"/>
        <v>608286148</v>
      </c>
      <c r="I13" s="65">
        <v>17446958968</v>
      </c>
      <c r="J13" s="30">
        <f t="shared" si="2"/>
        <v>2.70475212123802</v>
      </c>
      <c r="K13" s="31">
        <f t="shared" si="3"/>
        <v>3.8644603513244378</v>
      </c>
      <c r="L13" s="84">
        <v>857051192</v>
      </c>
      <c r="M13" s="85">
        <v>1568722986</v>
      </c>
      <c r="N13" s="32">
        <f t="shared" si="4"/>
        <v>46.35400157053862</v>
      </c>
      <c r="O13" s="31">
        <f t="shared" si="5"/>
        <v>38.775880345263204</v>
      </c>
      <c r="P13" s="6"/>
      <c r="Q13" s="33"/>
    </row>
    <row r="14" spans="1:17" ht="12.75">
      <c r="A14" s="3"/>
      <c r="B14" s="29" t="s">
        <v>21</v>
      </c>
      <c r="C14" s="63">
        <v>3032642000</v>
      </c>
      <c r="D14" s="64">
        <v>4136711423</v>
      </c>
      <c r="E14" s="65">
        <f t="shared" si="0"/>
        <v>1104069423</v>
      </c>
      <c r="F14" s="63">
        <v>3251611000</v>
      </c>
      <c r="G14" s="64">
        <v>4223352770</v>
      </c>
      <c r="H14" s="65">
        <f t="shared" si="1"/>
        <v>971741770</v>
      </c>
      <c r="I14" s="65">
        <v>3776766885</v>
      </c>
      <c r="J14" s="30">
        <f t="shared" si="2"/>
        <v>36.40619047681856</v>
      </c>
      <c r="K14" s="31">
        <f t="shared" si="3"/>
        <v>29.884933037808025</v>
      </c>
      <c r="L14" s="84">
        <v>857051192</v>
      </c>
      <c r="M14" s="85">
        <v>1568722986</v>
      </c>
      <c r="N14" s="32">
        <f t="shared" si="4"/>
        <v>128.82187590493427</v>
      </c>
      <c r="O14" s="31">
        <f t="shared" si="5"/>
        <v>61.94476517984802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857051192</v>
      </c>
      <c r="M15" s="85">
        <v>1568722986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18344963000</v>
      </c>
      <c r="D16" s="64">
        <v>18393191428</v>
      </c>
      <c r="E16" s="65">
        <f t="shared" si="0"/>
        <v>48228428</v>
      </c>
      <c r="F16" s="63">
        <v>19671886000</v>
      </c>
      <c r="G16" s="64">
        <v>19725369992</v>
      </c>
      <c r="H16" s="65">
        <f t="shared" si="1"/>
        <v>53483992</v>
      </c>
      <c r="I16" s="65">
        <v>20701232508</v>
      </c>
      <c r="J16" s="30">
        <f t="shared" si="2"/>
        <v>0.2628973849661076</v>
      </c>
      <c r="K16" s="31">
        <f t="shared" si="3"/>
        <v>0.271880347415596</v>
      </c>
      <c r="L16" s="84">
        <v>857051192</v>
      </c>
      <c r="M16" s="85">
        <v>1568722986</v>
      </c>
      <c r="N16" s="32">
        <f t="shared" si="4"/>
        <v>5.627251726638985</v>
      </c>
      <c r="O16" s="31">
        <f t="shared" si="5"/>
        <v>3.409396845543513</v>
      </c>
      <c r="P16" s="6"/>
      <c r="Q16" s="33"/>
    </row>
    <row r="17" spans="1:17" ht="12.75">
      <c r="A17" s="3"/>
      <c r="B17" s="29" t="s">
        <v>23</v>
      </c>
      <c r="C17" s="63">
        <v>19852623008</v>
      </c>
      <c r="D17" s="64">
        <v>19160098826</v>
      </c>
      <c r="E17" s="65">
        <f t="shared" si="0"/>
        <v>-692524182</v>
      </c>
      <c r="F17" s="63">
        <v>21268120557</v>
      </c>
      <c r="G17" s="64">
        <v>21203331633</v>
      </c>
      <c r="H17" s="65">
        <f t="shared" si="1"/>
        <v>-64788924</v>
      </c>
      <c r="I17" s="65">
        <v>22598078088</v>
      </c>
      <c r="J17" s="42">
        <f t="shared" si="2"/>
        <v>-3.488325858607872</v>
      </c>
      <c r="K17" s="31">
        <f t="shared" si="3"/>
        <v>-0.30462928694785846</v>
      </c>
      <c r="L17" s="88">
        <v>857051192</v>
      </c>
      <c r="M17" s="85">
        <v>1568722986</v>
      </c>
      <c r="N17" s="32">
        <f t="shared" si="4"/>
        <v>-80.80312920211189</v>
      </c>
      <c r="O17" s="31">
        <f t="shared" si="5"/>
        <v>-4.130042370654725</v>
      </c>
      <c r="P17" s="6"/>
      <c r="Q17" s="33"/>
    </row>
    <row r="18" spans="1:17" ht="16.5">
      <c r="A18" s="3"/>
      <c r="B18" s="34" t="s">
        <v>24</v>
      </c>
      <c r="C18" s="66">
        <v>55918358572</v>
      </c>
      <c r="D18" s="67">
        <v>56775409764</v>
      </c>
      <c r="E18" s="68">
        <f t="shared" si="0"/>
        <v>857051192</v>
      </c>
      <c r="F18" s="66">
        <v>59932137389</v>
      </c>
      <c r="G18" s="67">
        <v>61500860375</v>
      </c>
      <c r="H18" s="68">
        <f t="shared" si="1"/>
        <v>1568722986</v>
      </c>
      <c r="I18" s="68">
        <v>64523036449</v>
      </c>
      <c r="J18" s="43">
        <f t="shared" si="2"/>
        <v>1.5326830291280247</v>
      </c>
      <c r="K18" s="36">
        <f t="shared" si="3"/>
        <v>2.6174988150646614</v>
      </c>
      <c r="L18" s="89">
        <v>857051192</v>
      </c>
      <c r="M18" s="87">
        <v>1568722986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1139734428</v>
      </c>
      <c r="D19" s="73">
        <v>710007025</v>
      </c>
      <c r="E19" s="74">
        <f t="shared" si="0"/>
        <v>-429727403</v>
      </c>
      <c r="F19" s="75">
        <v>1265926611</v>
      </c>
      <c r="G19" s="76">
        <v>778661626</v>
      </c>
      <c r="H19" s="77">
        <f t="shared" si="1"/>
        <v>-487264985</v>
      </c>
      <c r="I19" s="77">
        <v>2106260551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2265938600</v>
      </c>
      <c r="D22" s="64">
        <v>2988368992</v>
      </c>
      <c r="E22" s="65">
        <f t="shared" si="0"/>
        <v>722430392</v>
      </c>
      <c r="F22" s="63">
        <v>2197260900</v>
      </c>
      <c r="G22" s="64">
        <v>2761550000</v>
      </c>
      <c r="H22" s="65">
        <f t="shared" si="1"/>
        <v>564289100</v>
      </c>
      <c r="I22" s="65">
        <v>2675000000</v>
      </c>
      <c r="J22" s="30">
        <f t="shared" si="2"/>
        <v>31.88216979930524</v>
      </c>
      <c r="K22" s="31">
        <f t="shared" si="3"/>
        <v>25.681479154341663</v>
      </c>
      <c r="L22" s="84">
        <v>-779434588</v>
      </c>
      <c r="M22" s="85">
        <v>-838135216</v>
      </c>
      <c r="N22" s="32">
        <f t="shared" si="4"/>
        <v>-92.68646825819333</v>
      </c>
      <c r="O22" s="31">
        <f t="shared" si="5"/>
        <v>-67.32673788521492</v>
      </c>
      <c r="P22" s="6"/>
      <c r="Q22" s="33"/>
    </row>
    <row r="23" spans="1:17" ht="12.75">
      <c r="A23" s="7"/>
      <c r="B23" s="29" t="s">
        <v>28</v>
      </c>
      <c r="C23" s="63">
        <v>3574493246</v>
      </c>
      <c r="D23" s="64">
        <v>2020580672</v>
      </c>
      <c r="E23" s="65">
        <f t="shared" si="0"/>
        <v>-1553912574</v>
      </c>
      <c r="F23" s="63">
        <v>3957038003</v>
      </c>
      <c r="G23" s="64">
        <v>2868195687</v>
      </c>
      <c r="H23" s="65">
        <f t="shared" si="1"/>
        <v>-1088842316</v>
      </c>
      <c r="I23" s="65">
        <v>3024369297</v>
      </c>
      <c r="J23" s="30">
        <f t="shared" si="2"/>
        <v>-43.47224814982907</v>
      </c>
      <c r="K23" s="31">
        <f t="shared" si="3"/>
        <v>-27.51659992081203</v>
      </c>
      <c r="L23" s="84">
        <v>-779434588</v>
      </c>
      <c r="M23" s="85">
        <v>-838135216</v>
      </c>
      <c r="N23" s="32">
        <f t="shared" si="4"/>
        <v>199.36407723286717</v>
      </c>
      <c r="O23" s="31">
        <f t="shared" si="5"/>
        <v>129.91248848801504</v>
      </c>
      <c r="P23" s="6"/>
      <c r="Q23" s="33"/>
    </row>
    <row r="24" spans="1:17" ht="12.75">
      <c r="A24" s="7"/>
      <c r="B24" s="29" t="s">
        <v>29</v>
      </c>
      <c r="C24" s="63">
        <v>2693432400</v>
      </c>
      <c r="D24" s="64">
        <v>2745479994</v>
      </c>
      <c r="E24" s="65">
        <f t="shared" si="0"/>
        <v>52047594</v>
      </c>
      <c r="F24" s="63">
        <v>2864176000</v>
      </c>
      <c r="G24" s="64">
        <v>2550594000</v>
      </c>
      <c r="H24" s="65">
        <f t="shared" si="1"/>
        <v>-313582000</v>
      </c>
      <c r="I24" s="65">
        <v>2710698000</v>
      </c>
      <c r="J24" s="30">
        <f t="shared" si="2"/>
        <v>1.9323890957872194</v>
      </c>
      <c r="K24" s="31">
        <f t="shared" si="3"/>
        <v>-10.94841937087665</v>
      </c>
      <c r="L24" s="84">
        <v>-779434588</v>
      </c>
      <c r="M24" s="85">
        <v>-838135216</v>
      </c>
      <c r="N24" s="32">
        <f t="shared" si="4"/>
        <v>-6.677608974673831</v>
      </c>
      <c r="O24" s="31">
        <f t="shared" si="5"/>
        <v>37.41424939719989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-779434588</v>
      </c>
      <c r="M25" s="85">
        <v>-838135216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8533864246</v>
      </c>
      <c r="D26" s="67">
        <v>7754429658</v>
      </c>
      <c r="E26" s="68">
        <f t="shared" si="0"/>
        <v>-779434588</v>
      </c>
      <c r="F26" s="66">
        <v>9018474903</v>
      </c>
      <c r="G26" s="67">
        <v>8180339687</v>
      </c>
      <c r="H26" s="68">
        <f t="shared" si="1"/>
        <v>-838135216</v>
      </c>
      <c r="I26" s="68">
        <v>8410067297</v>
      </c>
      <c r="J26" s="43">
        <f t="shared" si="2"/>
        <v>-9.133430829595598</v>
      </c>
      <c r="K26" s="36">
        <f t="shared" si="3"/>
        <v>-9.293536047000519</v>
      </c>
      <c r="L26" s="89">
        <v>-779434588</v>
      </c>
      <c r="M26" s="87">
        <v>-838135216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1555675743</v>
      </c>
      <c r="D28" s="64">
        <v>1296899026</v>
      </c>
      <c r="E28" s="65">
        <f t="shared" si="0"/>
        <v>-258776717</v>
      </c>
      <c r="F28" s="63">
        <v>1365512000</v>
      </c>
      <c r="G28" s="64">
        <v>1214411000</v>
      </c>
      <c r="H28" s="65">
        <f t="shared" si="1"/>
        <v>-151101000</v>
      </c>
      <c r="I28" s="65">
        <v>920600000</v>
      </c>
      <c r="J28" s="30">
        <f t="shared" si="2"/>
        <v>-16.63436086629269</v>
      </c>
      <c r="K28" s="31">
        <f t="shared" si="3"/>
        <v>-11.065519746439431</v>
      </c>
      <c r="L28" s="84">
        <v>-779434588</v>
      </c>
      <c r="M28" s="85">
        <v>-838135216</v>
      </c>
      <c r="N28" s="32">
        <f t="shared" si="4"/>
        <v>33.200568846195466</v>
      </c>
      <c r="O28" s="31">
        <f t="shared" si="5"/>
        <v>18.028236627632648</v>
      </c>
      <c r="P28" s="6"/>
      <c r="Q28" s="33"/>
    </row>
    <row r="29" spans="1:17" ht="12.75">
      <c r="A29" s="7"/>
      <c r="B29" s="29" t="s">
        <v>33</v>
      </c>
      <c r="C29" s="63">
        <v>827538447</v>
      </c>
      <c r="D29" s="64">
        <v>860749988</v>
      </c>
      <c r="E29" s="65">
        <f t="shared" si="0"/>
        <v>33211541</v>
      </c>
      <c r="F29" s="63">
        <v>1268564002</v>
      </c>
      <c r="G29" s="64">
        <v>958864000</v>
      </c>
      <c r="H29" s="65">
        <f t="shared" si="1"/>
        <v>-309700002</v>
      </c>
      <c r="I29" s="65">
        <v>910408165</v>
      </c>
      <c r="J29" s="30">
        <f t="shared" si="2"/>
        <v>4.013292810793116</v>
      </c>
      <c r="K29" s="31">
        <f t="shared" si="3"/>
        <v>-24.413431368991347</v>
      </c>
      <c r="L29" s="84">
        <v>-779434588</v>
      </c>
      <c r="M29" s="85">
        <v>-838135216</v>
      </c>
      <c r="N29" s="32">
        <f t="shared" si="4"/>
        <v>-4.260978600554483</v>
      </c>
      <c r="O29" s="31">
        <f t="shared" si="5"/>
        <v>36.95107854768866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-779434588</v>
      </c>
      <c r="M30" s="85">
        <v>-838135216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2286718180</v>
      </c>
      <c r="D31" s="64">
        <v>1958197642</v>
      </c>
      <c r="E31" s="65">
        <f t="shared" si="0"/>
        <v>-328520538</v>
      </c>
      <c r="F31" s="63">
        <v>2441422000</v>
      </c>
      <c r="G31" s="64">
        <v>2362551687</v>
      </c>
      <c r="H31" s="65">
        <f t="shared" si="1"/>
        <v>-78870313</v>
      </c>
      <c r="I31" s="65">
        <v>2877980608</v>
      </c>
      <c r="J31" s="30">
        <f t="shared" si="2"/>
        <v>-14.366463732754337</v>
      </c>
      <c r="K31" s="31">
        <f t="shared" si="3"/>
        <v>-3.230507179832082</v>
      </c>
      <c r="L31" s="84">
        <v>-779434588</v>
      </c>
      <c r="M31" s="85">
        <v>-838135216</v>
      </c>
      <c r="N31" s="32">
        <f t="shared" si="4"/>
        <v>42.14857065080617</v>
      </c>
      <c r="O31" s="31">
        <f t="shared" si="5"/>
        <v>9.41021347085361</v>
      </c>
      <c r="P31" s="6"/>
      <c r="Q31" s="33"/>
    </row>
    <row r="32" spans="1:17" ht="12.75">
      <c r="A32" s="7"/>
      <c r="B32" s="29" t="s">
        <v>36</v>
      </c>
      <c r="C32" s="63">
        <v>3863931876</v>
      </c>
      <c r="D32" s="64">
        <v>3638583002</v>
      </c>
      <c r="E32" s="65">
        <f t="shared" si="0"/>
        <v>-225348874</v>
      </c>
      <c r="F32" s="63">
        <v>3942976901</v>
      </c>
      <c r="G32" s="64">
        <v>3644513000</v>
      </c>
      <c r="H32" s="65">
        <f t="shared" si="1"/>
        <v>-298463901</v>
      </c>
      <c r="I32" s="65">
        <v>3701078524</v>
      </c>
      <c r="J32" s="30">
        <f t="shared" si="2"/>
        <v>-5.832113019375604</v>
      </c>
      <c r="K32" s="31">
        <f t="shared" si="3"/>
        <v>-7.569506707592047</v>
      </c>
      <c r="L32" s="84">
        <v>-779434588</v>
      </c>
      <c r="M32" s="85">
        <v>-838135216</v>
      </c>
      <c r="N32" s="32">
        <f t="shared" si="4"/>
        <v>28.911839103552843</v>
      </c>
      <c r="O32" s="31">
        <f t="shared" si="5"/>
        <v>35.61047135382508</v>
      </c>
      <c r="P32" s="6"/>
      <c r="Q32" s="33"/>
    </row>
    <row r="33" spans="1:17" ht="17.25" thickBot="1">
      <c r="A33" s="7"/>
      <c r="B33" s="57" t="s">
        <v>37</v>
      </c>
      <c r="C33" s="81">
        <v>8533864246</v>
      </c>
      <c r="D33" s="82">
        <v>7754429658</v>
      </c>
      <c r="E33" s="83">
        <f t="shared" si="0"/>
        <v>-779434588</v>
      </c>
      <c r="F33" s="81">
        <v>9018474903</v>
      </c>
      <c r="G33" s="82">
        <v>8180339687</v>
      </c>
      <c r="H33" s="83">
        <f t="shared" si="1"/>
        <v>-838135216</v>
      </c>
      <c r="I33" s="83">
        <v>8410067297</v>
      </c>
      <c r="J33" s="58">
        <f t="shared" si="2"/>
        <v>-9.133430829595598</v>
      </c>
      <c r="K33" s="59">
        <f t="shared" si="3"/>
        <v>-9.293536047000519</v>
      </c>
      <c r="L33" s="96">
        <v>-779434588</v>
      </c>
      <c r="M33" s="97">
        <v>-838135216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7399474136</v>
      </c>
      <c r="D8" s="64">
        <v>8219104268</v>
      </c>
      <c r="E8" s="65">
        <f>($D8-$C8)</f>
        <v>819630132</v>
      </c>
      <c r="F8" s="63">
        <v>7843442585</v>
      </c>
      <c r="G8" s="64">
        <v>8662935899</v>
      </c>
      <c r="H8" s="65">
        <f>($G8-$F8)</f>
        <v>819493314</v>
      </c>
      <c r="I8" s="65">
        <v>9130734437</v>
      </c>
      <c r="J8" s="30">
        <f>IF($C8=0,0,($E8/$C8)*100)</f>
        <v>11.076870017185772</v>
      </c>
      <c r="K8" s="31">
        <f>IF($F8=0,0,($H8/$F8)*100)</f>
        <v>10.448133011991697</v>
      </c>
      <c r="L8" s="84">
        <v>6627693146</v>
      </c>
      <c r="M8" s="85">
        <v>7373681869</v>
      </c>
      <c r="N8" s="32">
        <f>IF($L8=0,0,($E8/$L8)*100)</f>
        <v>12.366748338291279</v>
      </c>
      <c r="O8" s="31">
        <f>IF($M8=0,0,($H8/$M8)*100)</f>
        <v>11.113760107352416</v>
      </c>
      <c r="P8" s="6"/>
      <c r="Q8" s="33"/>
    </row>
    <row r="9" spans="1:17" ht="12.75">
      <c r="A9" s="3"/>
      <c r="B9" s="29" t="s">
        <v>16</v>
      </c>
      <c r="C9" s="63">
        <v>19940698266</v>
      </c>
      <c r="D9" s="64">
        <v>25538828938</v>
      </c>
      <c r="E9" s="65">
        <f>($D9-$C9)</f>
        <v>5598130672</v>
      </c>
      <c r="F9" s="63">
        <v>21032728232</v>
      </c>
      <c r="G9" s="64">
        <v>27518601406</v>
      </c>
      <c r="H9" s="65">
        <f>($G9-$F9)</f>
        <v>6485873174</v>
      </c>
      <c r="I9" s="65">
        <v>29182849406</v>
      </c>
      <c r="J9" s="30">
        <f>IF($C9=0,0,($E9/$C9)*100)</f>
        <v>28.073894892362546</v>
      </c>
      <c r="K9" s="31">
        <f>IF($F9=0,0,($H9/$F9)*100)</f>
        <v>30.837051201622735</v>
      </c>
      <c r="L9" s="84">
        <v>6627693146</v>
      </c>
      <c r="M9" s="85">
        <v>7373681869</v>
      </c>
      <c r="N9" s="32">
        <f>IF($L9=0,0,($E9/$L9)*100)</f>
        <v>84.46574922344783</v>
      </c>
      <c r="O9" s="31">
        <f>IF($M9=0,0,($H9/$M9)*100)</f>
        <v>87.95976405311879</v>
      </c>
      <c r="P9" s="6"/>
      <c r="Q9" s="33"/>
    </row>
    <row r="10" spans="1:17" ht="12.75">
      <c r="A10" s="3"/>
      <c r="B10" s="29" t="s">
        <v>17</v>
      </c>
      <c r="C10" s="63">
        <v>7087145396</v>
      </c>
      <c r="D10" s="64">
        <v>7297077738</v>
      </c>
      <c r="E10" s="65">
        <f aca="true" t="shared" si="0" ref="E10:E33">($D10-$C10)</f>
        <v>209932342</v>
      </c>
      <c r="F10" s="63">
        <v>7600867858</v>
      </c>
      <c r="G10" s="64">
        <v>7669183239</v>
      </c>
      <c r="H10" s="65">
        <f aca="true" t="shared" si="1" ref="H10:H33">($G10-$F10)</f>
        <v>68315381</v>
      </c>
      <c r="I10" s="65">
        <v>8281752879</v>
      </c>
      <c r="J10" s="30">
        <f aca="true" t="shared" si="2" ref="J10:J33">IF($C10=0,0,($E10/$C10)*100)</f>
        <v>2.9621565562699796</v>
      </c>
      <c r="K10" s="31">
        <f aca="true" t="shared" si="3" ref="K10:K33">IF($F10=0,0,($H10/$F10)*100)</f>
        <v>0.8987839583094092</v>
      </c>
      <c r="L10" s="84">
        <v>6627693146</v>
      </c>
      <c r="M10" s="85">
        <v>7373681869</v>
      </c>
      <c r="N10" s="32">
        <f aca="true" t="shared" si="4" ref="N10:N33">IF($L10=0,0,($E10/$L10)*100)</f>
        <v>3.167502438260892</v>
      </c>
      <c r="O10" s="31">
        <f aca="true" t="shared" si="5" ref="O10:O33">IF($M10=0,0,($H10/$M10)*100)</f>
        <v>0.926475839528791</v>
      </c>
      <c r="P10" s="6"/>
      <c r="Q10" s="33"/>
    </row>
    <row r="11" spans="1:17" ht="16.5">
      <c r="A11" s="7"/>
      <c r="B11" s="34" t="s">
        <v>18</v>
      </c>
      <c r="C11" s="66">
        <v>34427317798</v>
      </c>
      <c r="D11" s="67">
        <v>41055010944</v>
      </c>
      <c r="E11" s="68">
        <f t="shared" si="0"/>
        <v>6627693146</v>
      </c>
      <c r="F11" s="66">
        <v>36477038675</v>
      </c>
      <c r="G11" s="67">
        <v>43850720544</v>
      </c>
      <c r="H11" s="68">
        <f t="shared" si="1"/>
        <v>7373681869</v>
      </c>
      <c r="I11" s="68">
        <v>46595336722</v>
      </c>
      <c r="J11" s="35">
        <f t="shared" si="2"/>
        <v>19.251261991676348</v>
      </c>
      <c r="K11" s="36">
        <f t="shared" si="3"/>
        <v>20.214584672559084</v>
      </c>
      <c r="L11" s="86">
        <v>6627693146</v>
      </c>
      <c r="M11" s="87">
        <v>7373681869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10209723146</v>
      </c>
      <c r="D13" s="64">
        <v>10513510416</v>
      </c>
      <c r="E13" s="65">
        <f t="shared" si="0"/>
        <v>303787270</v>
      </c>
      <c r="F13" s="63">
        <v>10755822981</v>
      </c>
      <c r="G13" s="64">
        <v>11502161013</v>
      </c>
      <c r="H13" s="65">
        <f t="shared" si="1"/>
        <v>746338032</v>
      </c>
      <c r="I13" s="65">
        <v>12273028890</v>
      </c>
      <c r="J13" s="30">
        <f t="shared" si="2"/>
        <v>2.9754702028234608</v>
      </c>
      <c r="K13" s="31">
        <f t="shared" si="3"/>
        <v>6.938920743846333</v>
      </c>
      <c r="L13" s="84">
        <v>1184671935</v>
      </c>
      <c r="M13" s="85">
        <v>1529112578</v>
      </c>
      <c r="N13" s="32">
        <f t="shared" si="4"/>
        <v>25.643155799077828</v>
      </c>
      <c r="O13" s="31">
        <f t="shared" si="5"/>
        <v>48.80857320369253</v>
      </c>
      <c r="P13" s="6"/>
      <c r="Q13" s="33"/>
    </row>
    <row r="14" spans="1:17" ht="12.75">
      <c r="A14" s="3"/>
      <c r="B14" s="29" t="s">
        <v>21</v>
      </c>
      <c r="C14" s="63">
        <v>1756269536</v>
      </c>
      <c r="D14" s="64">
        <v>1640525018</v>
      </c>
      <c r="E14" s="65">
        <f t="shared" si="0"/>
        <v>-115744518</v>
      </c>
      <c r="F14" s="63">
        <v>1727584279</v>
      </c>
      <c r="G14" s="64">
        <v>1757489494</v>
      </c>
      <c r="H14" s="65">
        <f t="shared" si="1"/>
        <v>29905215</v>
      </c>
      <c r="I14" s="65">
        <v>1862511183</v>
      </c>
      <c r="J14" s="30">
        <f t="shared" si="2"/>
        <v>-6.590361879396626</v>
      </c>
      <c r="K14" s="31">
        <f t="shared" si="3"/>
        <v>1.7310423209749526</v>
      </c>
      <c r="L14" s="84">
        <v>1184671935</v>
      </c>
      <c r="M14" s="85">
        <v>1529112578</v>
      </c>
      <c r="N14" s="32">
        <f t="shared" si="4"/>
        <v>-9.770174727740132</v>
      </c>
      <c r="O14" s="31">
        <f t="shared" si="5"/>
        <v>1.955723563474605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1184671935</v>
      </c>
      <c r="M15" s="85">
        <v>1529112578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11412246511</v>
      </c>
      <c r="D16" s="64">
        <v>12081171244</v>
      </c>
      <c r="E16" s="65">
        <f t="shared" si="0"/>
        <v>668924733</v>
      </c>
      <c r="F16" s="63">
        <v>12039920069</v>
      </c>
      <c r="G16" s="64">
        <v>13056869924</v>
      </c>
      <c r="H16" s="65">
        <f t="shared" si="1"/>
        <v>1016949855</v>
      </c>
      <c r="I16" s="65">
        <v>13760677456</v>
      </c>
      <c r="J16" s="30">
        <f t="shared" si="2"/>
        <v>5.861464106608975</v>
      </c>
      <c r="K16" s="31">
        <f t="shared" si="3"/>
        <v>8.446483441517273</v>
      </c>
      <c r="L16" s="84">
        <v>1184671935</v>
      </c>
      <c r="M16" s="85">
        <v>1529112578</v>
      </c>
      <c r="N16" s="32">
        <f t="shared" si="4"/>
        <v>56.4649767785712</v>
      </c>
      <c r="O16" s="31">
        <f t="shared" si="5"/>
        <v>66.50588515399681</v>
      </c>
      <c r="P16" s="6"/>
      <c r="Q16" s="33"/>
    </row>
    <row r="17" spans="1:17" ht="12.75">
      <c r="A17" s="3"/>
      <c r="B17" s="29" t="s">
        <v>23</v>
      </c>
      <c r="C17" s="63">
        <v>10883792965</v>
      </c>
      <c r="D17" s="64">
        <v>11211497415</v>
      </c>
      <c r="E17" s="65">
        <f t="shared" si="0"/>
        <v>327704450</v>
      </c>
      <c r="F17" s="63">
        <v>11670199790</v>
      </c>
      <c r="G17" s="64">
        <v>11406119266</v>
      </c>
      <c r="H17" s="65">
        <f t="shared" si="1"/>
        <v>-264080524</v>
      </c>
      <c r="I17" s="65">
        <v>11865139775</v>
      </c>
      <c r="J17" s="42">
        <f t="shared" si="2"/>
        <v>3.010939762028081</v>
      </c>
      <c r="K17" s="31">
        <f t="shared" si="3"/>
        <v>-2.26286206536315</v>
      </c>
      <c r="L17" s="88">
        <v>1184671935</v>
      </c>
      <c r="M17" s="85">
        <v>1529112578</v>
      </c>
      <c r="N17" s="32">
        <f t="shared" si="4"/>
        <v>27.662042150091114</v>
      </c>
      <c r="O17" s="31">
        <f t="shared" si="5"/>
        <v>-17.27018192116395</v>
      </c>
      <c r="P17" s="6"/>
      <c r="Q17" s="33"/>
    </row>
    <row r="18" spans="1:17" ht="16.5">
      <c r="A18" s="3"/>
      <c r="B18" s="34" t="s">
        <v>24</v>
      </c>
      <c r="C18" s="66">
        <v>34262032158</v>
      </c>
      <c r="D18" s="67">
        <v>35446704093</v>
      </c>
      <c r="E18" s="68">
        <f t="shared" si="0"/>
        <v>1184671935</v>
      </c>
      <c r="F18" s="66">
        <v>36193527119</v>
      </c>
      <c r="G18" s="67">
        <v>37722639697</v>
      </c>
      <c r="H18" s="68">
        <f t="shared" si="1"/>
        <v>1529112578</v>
      </c>
      <c r="I18" s="68">
        <v>39761357304</v>
      </c>
      <c r="J18" s="43">
        <f t="shared" si="2"/>
        <v>3.4576814636588495</v>
      </c>
      <c r="K18" s="36">
        <f t="shared" si="3"/>
        <v>4.224823330902402</v>
      </c>
      <c r="L18" s="89">
        <v>1184671935</v>
      </c>
      <c r="M18" s="87">
        <v>1529112578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165285640</v>
      </c>
      <c r="D19" s="73">
        <v>5608306851</v>
      </c>
      <c r="E19" s="74">
        <f t="shared" si="0"/>
        <v>5443021211</v>
      </c>
      <c r="F19" s="75">
        <v>283511556</v>
      </c>
      <c r="G19" s="76">
        <v>6128080847</v>
      </c>
      <c r="H19" s="77">
        <f t="shared" si="1"/>
        <v>5844569291</v>
      </c>
      <c r="I19" s="77">
        <v>6833979418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1300000000</v>
      </c>
      <c r="D22" s="64">
        <v>1472000000</v>
      </c>
      <c r="E22" s="65">
        <f t="shared" si="0"/>
        <v>172000000</v>
      </c>
      <c r="F22" s="63">
        <v>1300000000</v>
      </c>
      <c r="G22" s="64">
        <v>1413119602</v>
      </c>
      <c r="H22" s="65">
        <f t="shared" si="1"/>
        <v>113119602</v>
      </c>
      <c r="I22" s="65">
        <v>1408000000</v>
      </c>
      <c r="J22" s="30">
        <f t="shared" si="2"/>
        <v>13.230769230769232</v>
      </c>
      <c r="K22" s="31">
        <f t="shared" si="3"/>
        <v>8.701507846153845</v>
      </c>
      <c r="L22" s="84">
        <v>-204697136</v>
      </c>
      <c r="M22" s="85">
        <v>-143864560</v>
      </c>
      <c r="N22" s="32">
        <f t="shared" si="4"/>
        <v>-84.02657866204831</v>
      </c>
      <c r="O22" s="31">
        <f t="shared" si="5"/>
        <v>-78.62923432984468</v>
      </c>
      <c r="P22" s="6"/>
      <c r="Q22" s="33"/>
    </row>
    <row r="23" spans="1:17" ht="12.75">
      <c r="A23" s="7"/>
      <c r="B23" s="29" t="s">
        <v>28</v>
      </c>
      <c r="C23" s="63">
        <v>457120907</v>
      </c>
      <c r="D23" s="64">
        <v>419835241</v>
      </c>
      <c r="E23" s="65">
        <f t="shared" si="0"/>
        <v>-37285666</v>
      </c>
      <c r="F23" s="63">
        <v>455852811</v>
      </c>
      <c r="G23" s="64">
        <v>640038539</v>
      </c>
      <c r="H23" s="65">
        <f t="shared" si="1"/>
        <v>184185728</v>
      </c>
      <c r="I23" s="65">
        <v>531333314</v>
      </c>
      <c r="J23" s="30">
        <f t="shared" si="2"/>
        <v>-8.156631085788426</v>
      </c>
      <c r="K23" s="31">
        <f t="shared" si="3"/>
        <v>40.40464894709183</v>
      </c>
      <c r="L23" s="84">
        <v>-204697136</v>
      </c>
      <c r="M23" s="85">
        <v>-143864560</v>
      </c>
      <c r="N23" s="32">
        <f t="shared" si="4"/>
        <v>18.21504039020849</v>
      </c>
      <c r="O23" s="31">
        <f t="shared" si="5"/>
        <v>-128.0271722236526</v>
      </c>
      <c r="P23" s="6"/>
      <c r="Q23" s="33"/>
    </row>
    <row r="24" spans="1:17" ht="12.75">
      <c r="A24" s="7"/>
      <c r="B24" s="29" t="s">
        <v>29</v>
      </c>
      <c r="C24" s="63">
        <v>2233164480</v>
      </c>
      <c r="D24" s="64">
        <v>1893753010</v>
      </c>
      <c r="E24" s="65">
        <f t="shared" si="0"/>
        <v>-339411470</v>
      </c>
      <c r="F24" s="63">
        <v>2404501580</v>
      </c>
      <c r="G24" s="64">
        <v>1963331690</v>
      </c>
      <c r="H24" s="65">
        <f t="shared" si="1"/>
        <v>-441169890</v>
      </c>
      <c r="I24" s="65">
        <v>1930500270</v>
      </c>
      <c r="J24" s="30">
        <f t="shared" si="2"/>
        <v>-15.198677618228999</v>
      </c>
      <c r="K24" s="31">
        <f t="shared" si="3"/>
        <v>-18.347664799621384</v>
      </c>
      <c r="L24" s="84">
        <v>-204697136</v>
      </c>
      <c r="M24" s="85">
        <v>-143864560</v>
      </c>
      <c r="N24" s="32">
        <f t="shared" si="4"/>
        <v>165.81153827183982</v>
      </c>
      <c r="O24" s="31">
        <f t="shared" si="5"/>
        <v>306.6564065534973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-204697136</v>
      </c>
      <c r="M25" s="85">
        <v>-143864560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3990285387</v>
      </c>
      <c r="D26" s="67">
        <v>3785588251</v>
      </c>
      <c r="E26" s="68">
        <f t="shared" si="0"/>
        <v>-204697136</v>
      </c>
      <c r="F26" s="66">
        <v>4160354391</v>
      </c>
      <c r="G26" s="67">
        <v>4016489831</v>
      </c>
      <c r="H26" s="68">
        <f t="shared" si="1"/>
        <v>-143864560</v>
      </c>
      <c r="I26" s="68">
        <v>3869833584</v>
      </c>
      <c r="J26" s="43">
        <f t="shared" si="2"/>
        <v>-5.129887117018881</v>
      </c>
      <c r="K26" s="36">
        <f t="shared" si="3"/>
        <v>-3.457988105802211</v>
      </c>
      <c r="L26" s="89">
        <v>-204697136</v>
      </c>
      <c r="M26" s="87">
        <v>-143864560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409432580</v>
      </c>
      <c r="D28" s="64">
        <v>1416904996</v>
      </c>
      <c r="E28" s="65">
        <f t="shared" si="0"/>
        <v>1007472416</v>
      </c>
      <c r="F28" s="63">
        <v>516426018</v>
      </c>
      <c r="G28" s="64">
        <v>1392047972</v>
      </c>
      <c r="H28" s="65">
        <f t="shared" si="1"/>
        <v>875621954</v>
      </c>
      <c r="I28" s="65">
        <v>1323610404</v>
      </c>
      <c r="J28" s="30">
        <f t="shared" si="2"/>
        <v>246.06552219171226</v>
      </c>
      <c r="K28" s="31">
        <f t="shared" si="3"/>
        <v>169.55419043197782</v>
      </c>
      <c r="L28" s="84">
        <v>257679014</v>
      </c>
      <c r="M28" s="85">
        <v>463930804</v>
      </c>
      <c r="N28" s="32">
        <f t="shared" si="4"/>
        <v>390.9796146612079</v>
      </c>
      <c r="O28" s="31">
        <f t="shared" si="5"/>
        <v>188.7397746496695</v>
      </c>
      <c r="P28" s="6"/>
      <c r="Q28" s="33"/>
    </row>
    <row r="29" spans="1:17" ht="12.75">
      <c r="A29" s="7"/>
      <c r="B29" s="29" t="s">
        <v>33</v>
      </c>
      <c r="C29" s="63">
        <v>632276071</v>
      </c>
      <c r="D29" s="64">
        <v>666631321</v>
      </c>
      <c r="E29" s="65">
        <f t="shared" si="0"/>
        <v>34355250</v>
      </c>
      <c r="F29" s="63">
        <v>676300000</v>
      </c>
      <c r="G29" s="64">
        <v>609034952</v>
      </c>
      <c r="H29" s="65">
        <f t="shared" si="1"/>
        <v>-67265048</v>
      </c>
      <c r="I29" s="65">
        <v>967225000</v>
      </c>
      <c r="J29" s="30">
        <f t="shared" si="2"/>
        <v>5.433583773882849</v>
      </c>
      <c r="K29" s="31">
        <f t="shared" si="3"/>
        <v>-9.946036965843561</v>
      </c>
      <c r="L29" s="84">
        <v>257679014</v>
      </c>
      <c r="M29" s="85">
        <v>463930804</v>
      </c>
      <c r="N29" s="32">
        <f t="shared" si="4"/>
        <v>13.332575853460849</v>
      </c>
      <c r="O29" s="31">
        <f t="shared" si="5"/>
        <v>-14.498939803100463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345658350</v>
      </c>
      <c r="E30" s="65">
        <f t="shared" si="0"/>
        <v>345658350</v>
      </c>
      <c r="F30" s="63">
        <v>0</v>
      </c>
      <c r="G30" s="64">
        <v>286000000</v>
      </c>
      <c r="H30" s="65">
        <f t="shared" si="1"/>
        <v>286000000</v>
      </c>
      <c r="I30" s="65">
        <v>181800000</v>
      </c>
      <c r="J30" s="30">
        <f t="shared" si="2"/>
        <v>0</v>
      </c>
      <c r="K30" s="31">
        <f t="shared" si="3"/>
        <v>0</v>
      </c>
      <c r="L30" s="84">
        <v>257679014</v>
      </c>
      <c r="M30" s="85">
        <v>463930804</v>
      </c>
      <c r="N30" s="32">
        <f t="shared" si="4"/>
        <v>134.14299621621495</v>
      </c>
      <c r="O30" s="31">
        <f t="shared" si="5"/>
        <v>61.64712442763339</v>
      </c>
      <c r="P30" s="6"/>
      <c r="Q30" s="33"/>
    </row>
    <row r="31" spans="1:17" ht="12.75">
      <c r="A31" s="7"/>
      <c r="B31" s="29" t="s">
        <v>35</v>
      </c>
      <c r="C31" s="63">
        <v>1053272009</v>
      </c>
      <c r="D31" s="64">
        <v>1102119948</v>
      </c>
      <c r="E31" s="65">
        <f t="shared" si="0"/>
        <v>48847939</v>
      </c>
      <c r="F31" s="63">
        <v>1173751544</v>
      </c>
      <c r="G31" s="64">
        <v>1643398460</v>
      </c>
      <c r="H31" s="65">
        <f t="shared" si="1"/>
        <v>469646916</v>
      </c>
      <c r="I31" s="65">
        <v>1576311864</v>
      </c>
      <c r="J31" s="30">
        <f t="shared" si="2"/>
        <v>4.637732568852497</v>
      </c>
      <c r="K31" s="31">
        <f t="shared" si="3"/>
        <v>40.01246417103755</v>
      </c>
      <c r="L31" s="84">
        <v>257679014</v>
      </c>
      <c r="M31" s="85">
        <v>463930804</v>
      </c>
      <c r="N31" s="32">
        <f t="shared" si="4"/>
        <v>18.956894564956695</v>
      </c>
      <c r="O31" s="31">
        <f t="shared" si="5"/>
        <v>101.23210443253947</v>
      </c>
      <c r="P31" s="6"/>
      <c r="Q31" s="33"/>
    </row>
    <row r="32" spans="1:17" ht="12.75">
      <c r="A32" s="7"/>
      <c r="B32" s="29" t="s">
        <v>36</v>
      </c>
      <c r="C32" s="63">
        <v>1895304727</v>
      </c>
      <c r="D32" s="64">
        <v>716649786</v>
      </c>
      <c r="E32" s="65">
        <f t="shared" si="0"/>
        <v>-1178654941</v>
      </c>
      <c r="F32" s="63">
        <v>1793876829</v>
      </c>
      <c r="G32" s="64">
        <v>693803811</v>
      </c>
      <c r="H32" s="65">
        <f t="shared" si="1"/>
        <v>-1100073018</v>
      </c>
      <c r="I32" s="65">
        <v>615941783</v>
      </c>
      <c r="J32" s="30">
        <f t="shared" si="2"/>
        <v>-62.18814970538508</v>
      </c>
      <c r="K32" s="31">
        <f t="shared" si="3"/>
        <v>-61.3237765389521</v>
      </c>
      <c r="L32" s="84">
        <v>257679014</v>
      </c>
      <c r="M32" s="85">
        <v>463930804</v>
      </c>
      <c r="N32" s="32">
        <f t="shared" si="4"/>
        <v>-457.41208129584044</v>
      </c>
      <c r="O32" s="31">
        <f t="shared" si="5"/>
        <v>-237.12006370674192</v>
      </c>
      <c r="P32" s="6"/>
      <c r="Q32" s="33"/>
    </row>
    <row r="33" spans="1:17" ht="17.25" thickBot="1">
      <c r="A33" s="7"/>
      <c r="B33" s="57" t="s">
        <v>37</v>
      </c>
      <c r="C33" s="81">
        <v>3990285387</v>
      </c>
      <c r="D33" s="82">
        <v>4247964401</v>
      </c>
      <c r="E33" s="83">
        <f t="shared" si="0"/>
        <v>257679014</v>
      </c>
      <c r="F33" s="81">
        <v>4160354391</v>
      </c>
      <c r="G33" s="82">
        <v>4624285195</v>
      </c>
      <c r="H33" s="83">
        <f t="shared" si="1"/>
        <v>463930804</v>
      </c>
      <c r="I33" s="83">
        <v>4664889051</v>
      </c>
      <c r="J33" s="58">
        <f t="shared" si="2"/>
        <v>6.457658763944445</v>
      </c>
      <c r="K33" s="59">
        <f t="shared" si="3"/>
        <v>11.15123281332982</v>
      </c>
      <c r="L33" s="96">
        <v>257679014</v>
      </c>
      <c r="M33" s="97">
        <v>463930804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861888916</v>
      </c>
      <c r="D8" s="64">
        <v>886129548</v>
      </c>
      <c r="E8" s="65">
        <f>($D8-$C8)</f>
        <v>24240632</v>
      </c>
      <c r="F8" s="63">
        <v>913612010</v>
      </c>
      <c r="G8" s="64">
        <v>933980544</v>
      </c>
      <c r="H8" s="65">
        <f>($G8-$F8)</f>
        <v>20368534</v>
      </c>
      <c r="I8" s="65">
        <v>984415493</v>
      </c>
      <c r="J8" s="30">
        <f>IF($C8=0,0,($E8/$C8)*100)</f>
        <v>2.8125007237011506</v>
      </c>
      <c r="K8" s="31">
        <f>IF($F8=0,0,($H8/$F8)*100)</f>
        <v>2.2294512087248064</v>
      </c>
      <c r="L8" s="84">
        <v>-6133342</v>
      </c>
      <c r="M8" s="85">
        <v>108703839</v>
      </c>
      <c r="N8" s="32">
        <f>IF($L8=0,0,($E8/$L8)*100)</f>
        <v>-395.22713717904526</v>
      </c>
      <c r="O8" s="31">
        <f>IF($M8=0,0,($H8/$M8)*100)</f>
        <v>18.737639983441614</v>
      </c>
      <c r="P8" s="6"/>
      <c r="Q8" s="33"/>
    </row>
    <row r="9" spans="1:17" ht="12.75">
      <c r="A9" s="3"/>
      <c r="B9" s="29" t="s">
        <v>16</v>
      </c>
      <c r="C9" s="63">
        <v>3361594297</v>
      </c>
      <c r="D9" s="64">
        <v>3734354465</v>
      </c>
      <c r="E9" s="65">
        <f>($D9-$C9)</f>
        <v>372760168</v>
      </c>
      <c r="F9" s="63">
        <v>3511102556</v>
      </c>
      <c r="G9" s="64">
        <v>4050486728</v>
      </c>
      <c r="H9" s="65">
        <f>($G9-$F9)</f>
        <v>539384172</v>
      </c>
      <c r="I9" s="65">
        <v>4394048501</v>
      </c>
      <c r="J9" s="30">
        <f>IF($C9=0,0,($E9/$C9)*100)</f>
        <v>11.088791063593359</v>
      </c>
      <c r="K9" s="31">
        <f>IF($F9=0,0,($H9/$F9)*100)</f>
        <v>15.362244861753336</v>
      </c>
      <c r="L9" s="84">
        <v>-6133342</v>
      </c>
      <c r="M9" s="85">
        <v>108703839</v>
      </c>
      <c r="N9" s="32">
        <f>IF($L9=0,0,($E9/$L9)*100)</f>
        <v>-6077.602846865542</v>
      </c>
      <c r="O9" s="31">
        <f>IF($M9=0,0,($H9/$M9)*100)</f>
        <v>496.19606534779325</v>
      </c>
      <c r="P9" s="6"/>
      <c r="Q9" s="33"/>
    </row>
    <row r="10" spans="1:17" ht="12.75">
      <c r="A10" s="3"/>
      <c r="B10" s="29" t="s">
        <v>17</v>
      </c>
      <c r="C10" s="63">
        <v>1556939613</v>
      </c>
      <c r="D10" s="64">
        <v>1153805471</v>
      </c>
      <c r="E10" s="65">
        <f aca="true" t="shared" si="0" ref="E10:E33">($D10-$C10)</f>
        <v>-403134142</v>
      </c>
      <c r="F10" s="63">
        <v>1687521525</v>
      </c>
      <c r="G10" s="64">
        <v>1236472658</v>
      </c>
      <c r="H10" s="65">
        <f aca="true" t="shared" si="1" ref="H10:H33">($G10-$F10)</f>
        <v>-451048867</v>
      </c>
      <c r="I10" s="65">
        <v>1327914705</v>
      </c>
      <c r="J10" s="30">
        <f aca="true" t="shared" si="2" ref="J10:J33">IF($C10=0,0,($E10/$C10)*100)</f>
        <v>-25.892728185084724</v>
      </c>
      <c r="K10" s="31">
        <f aca="true" t="shared" si="3" ref="K10:K33">IF($F10=0,0,($H10/$F10)*100)</f>
        <v>-26.72848081152624</v>
      </c>
      <c r="L10" s="84">
        <v>-6133342</v>
      </c>
      <c r="M10" s="85">
        <v>108703839</v>
      </c>
      <c r="N10" s="32">
        <f aca="true" t="shared" si="4" ref="N10:N33">IF($L10=0,0,($E10/$L10)*100)</f>
        <v>6572.829984044587</v>
      </c>
      <c r="O10" s="31">
        <f aca="true" t="shared" si="5" ref="O10:O33">IF($M10=0,0,($H10/$M10)*100)</f>
        <v>-414.93370533123493</v>
      </c>
      <c r="P10" s="6"/>
      <c r="Q10" s="33"/>
    </row>
    <row r="11" spans="1:17" ht="16.5">
      <c r="A11" s="7"/>
      <c r="B11" s="34" t="s">
        <v>18</v>
      </c>
      <c r="C11" s="66">
        <v>5780422826</v>
      </c>
      <c r="D11" s="67">
        <v>5774289484</v>
      </c>
      <c r="E11" s="68">
        <f t="shared" si="0"/>
        <v>-6133342</v>
      </c>
      <c r="F11" s="66">
        <v>6112236091</v>
      </c>
      <c r="G11" s="67">
        <v>6220939930</v>
      </c>
      <c r="H11" s="68">
        <f t="shared" si="1"/>
        <v>108703839</v>
      </c>
      <c r="I11" s="68">
        <v>6706378699</v>
      </c>
      <c r="J11" s="35">
        <f t="shared" si="2"/>
        <v>-0.10610542143063635</v>
      </c>
      <c r="K11" s="36">
        <f t="shared" si="3"/>
        <v>1.7784626997648478</v>
      </c>
      <c r="L11" s="86">
        <v>-6133342</v>
      </c>
      <c r="M11" s="87">
        <v>108703839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1195437080</v>
      </c>
      <c r="D13" s="64">
        <v>1210776129</v>
      </c>
      <c r="E13" s="65">
        <f t="shared" si="0"/>
        <v>15339049</v>
      </c>
      <c r="F13" s="63">
        <v>1226192920</v>
      </c>
      <c r="G13" s="64">
        <v>1288225945</v>
      </c>
      <c r="H13" s="65">
        <f t="shared" si="1"/>
        <v>62033025</v>
      </c>
      <c r="I13" s="65">
        <v>1347640011</v>
      </c>
      <c r="J13" s="30">
        <f t="shared" si="2"/>
        <v>1.2831331114474047</v>
      </c>
      <c r="K13" s="31">
        <f t="shared" si="3"/>
        <v>5.058993897958569</v>
      </c>
      <c r="L13" s="84">
        <v>96887666</v>
      </c>
      <c r="M13" s="85">
        <v>232066106</v>
      </c>
      <c r="N13" s="32">
        <f t="shared" si="4"/>
        <v>15.831787092487087</v>
      </c>
      <c r="O13" s="31">
        <f t="shared" si="5"/>
        <v>26.730756192375633</v>
      </c>
      <c r="P13" s="6"/>
      <c r="Q13" s="33"/>
    </row>
    <row r="14" spans="1:17" ht="12.75">
      <c r="A14" s="3"/>
      <c r="B14" s="29" t="s">
        <v>21</v>
      </c>
      <c r="C14" s="63">
        <v>931031116</v>
      </c>
      <c r="D14" s="64">
        <v>941419812</v>
      </c>
      <c r="E14" s="65">
        <f t="shared" si="0"/>
        <v>10388696</v>
      </c>
      <c r="F14" s="63">
        <v>1083302506</v>
      </c>
      <c r="G14" s="64">
        <v>1322409391</v>
      </c>
      <c r="H14" s="65">
        <f t="shared" si="1"/>
        <v>239106885</v>
      </c>
      <c r="I14" s="65">
        <v>1614133741</v>
      </c>
      <c r="J14" s="30">
        <f t="shared" si="2"/>
        <v>1.115826938699222</v>
      </c>
      <c r="K14" s="31">
        <f t="shared" si="3"/>
        <v>22.072032850997577</v>
      </c>
      <c r="L14" s="84">
        <v>96887666</v>
      </c>
      <c r="M14" s="85">
        <v>232066106</v>
      </c>
      <c r="N14" s="32">
        <f t="shared" si="4"/>
        <v>10.722413315230444</v>
      </c>
      <c r="O14" s="31">
        <f t="shared" si="5"/>
        <v>103.0339540406646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96887666</v>
      </c>
      <c r="M15" s="85">
        <v>232066106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2294676288</v>
      </c>
      <c r="D16" s="64">
        <v>2301220480</v>
      </c>
      <c r="E16" s="65">
        <f t="shared" si="0"/>
        <v>6544192</v>
      </c>
      <c r="F16" s="63">
        <v>2398383484</v>
      </c>
      <c r="G16" s="64">
        <v>2416281503</v>
      </c>
      <c r="H16" s="65">
        <f t="shared" si="1"/>
        <v>17898019</v>
      </c>
      <c r="I16" s="65">
        <v>2537095579</v>
      </c>
      <c r="J16" s="30">
        <f t="shared" si="2"/>
        <v>0.28519020457146066</v>
      </c>
      <c r="K16" s="31">
        <f t="shared" si="3"/>
        <v>0.746253429420297</v>
      </c>
      <c r="L16" s="84">
        <v>96887666</v>
      </c>
      <c r="M16" s="85">
        <v>232066106</v>
      </c>
      <c r="N16" s="32">
        <f t="shared" si="4"/>
        <v>6.754411856716623</v>
      </c>
      <c r="O16" s="31">
        <f t="shared" si="5"/>
        <v>7.7124657747305845</v>
      </c>
      <c r="P16" s="6"/>
      <c r="Q16" s="33"/>
    </row>
    <row r="17" spans="1:17" ht="12.75">
      <c r="A17" s="3"/>
      <c r="B17" s="29" t="s">
        <v>23</v>
      </c>
      <c r="C17" s="63">
        <v>1199877684</v>
      </c>
      <c r="D17" s="64">
        <v>1264493413</v>
      </c>
      <c r="E17" s="65">
        <f t="shared" si="0"/>
        <v>64615729</v>
      </c>
      <c r="F17" s="63">
        <v>1244872063</v>
      </c>
      <c r="G17" s="64">
        <v>1157900240</v>
      </c>
      <c r="H17" s="65">
        <f t="shared" si="1"/>
        <v>-86971823</v>
      </c>
      <c r="I17" s="65">
        <v>1178464367</v>
      </c>
      <c r="J17" s="42">
        <f t="shared" si="2"/>
        <v>5.385192996055421</v>
      </c>
      <c r="K17" s="31">
        <f t="shared" si="3"/>
        <v>-6.986406522000968</v>
      </c>
      <c r="L17" s="88">
        <v>96887666</v>
      </c>
      <c r="M17" s="85">
        <v>232066106</v>
      </c>
      <c r="N17" s="32">
        <f t="shared" si="4"/>
        <v>66.69138773556584</v>
      </c>
      <c r="O17" s="31">
        <f t="shared" si="5"/>
        <v>-37.477176007770815</v>
      </c>
      <c r="P17" s="6"/>
      <c r="Q17" s="33"/>
    </row>
    <row r="18" spans="1:17" ht="16.5">
      <c r="A18" s="3"/>
      <c r="B18" s="34" t="s">
        <v>24</v>
      </c>
      <c r="C18" s="66">
        <v>5621022168</v>
      </c>
      <c r="D18" s="67">
        <v>5717909834</v>
      </c>
      <c r="E18" s="68">
        <f t="shared" si="0"/>
        <v>96887666</v>
      </c>
      <c r="F18" s="66">
        <v>5952750973</v>
      </c>
      <c r="G18" s="67">
        <v>6184817079</v>
      </c>
      <c r="H18" s="68">
        <f t="shared" si="1"/>
        <v>232066106</v>
      </c>
      <c r="I18" s="68">
        <v>6677333698</v>
      </c>
      <c r="J18" s="43">
        <f t="shared" si="2"/>
        <v>1.7236663208975267</v>
      </c>
      <c r="K18" s="36">
        <f t="shared" si="3"/>
        <v>3.89846823851</v>
      </c>
      <c r="L18" s="89">
        <v>96887666</v>
      </c>
      <c r="M18" s="87">
        <v>232066106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159400658</v>
      </c>
      <c r="D19" s="73">
        <v>56379650</v>
      </c>
      <c r="E19" s="74">
        <f t="shared" si="0"/>
        <v>-103021008</v>
      </c>
      <c r="F19" s="75">
        <v>159485118</v>
      </c>
      <c r="G19" s="76">
        <v>36122851</v>
      </c>
      <c r="H19" s="77">
        <f t="shared" si="1"/>
        <v>-123362267</v>
      </c>
      <c r="I19" s="77">
        <v>29045001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159801142</v>
      </c>
      <c r="E22" s="65">
        <f t="shared" si="0"/>
        <v>159801142</v>
      </c>
      <c r="F22" s="63">
        <v>0</v>
      </c>
      <c r="G22" s="64">
        <v>234623210</v>
      </c>
      <c r="H22" s="65">
        <f t="shared" si="1"/>
        <v>234623210</v>
      </c>
      <c r="I22" s="65">
        <v>51692148</v>
      </c>
      <c r="J22" s="30">
        <f t="shared" si="2"/>
        <v>0</v>
      </c>
      <c r="K22" s="31">
        <f t="shared" si="3"/>
        <v>0</v>
      </c>
      <c r="L22" s="84">
        <v>80318342</v>
      </c>
      <c r="M22" s="85">
        <v>100911342</v>
      </c>
      <c r="N22" s="32">
        <f t="shared" si="4"/>
        <v>198.95971209166643</v>
      </c>
      <c r="O22" s="31">
        <f t="shared" si="5"/>
        <v>232.50430065631272</v>
      </c>
      <c r="P22" s="6"/>
      <c r="Q22" s="33"/>
    </row>
    <row r="23" spans="1:17" ht="12.75">
      <c r="A23" s="7"/>
      <c r="B23" s="29" t="s">
        <v>28</v>
      </c>
      <c r="C23" s="63">
        <v>167849008</v>
      </c>
      <c r="D23" s="64">
        <v>80000000</v>
      </c>
      <c r="E23" s="65">
        <f t="shared" si="0"/>
        <v>-87849008</v>
      </c>
      <c r="F23" s="63">
        <v>186253268</v>
      </c>
      <c r="G23" s="64">
        <v>61000000</v>
      </c>
      <c r="H23" s="65">
        <f t="shared" si="1"/>
        <v>-125253268</v>
      </c>
      <c r="I23" s="65">
        <v>61000000</v>
      </c>
      <c r="J23" s="30">
        <f t="shared" si="2"/>
        <v>-52.338115695029906</v>
      </c>
      <c r="K23" s="31">
        <f t="shared" si="3"/>
        <v>-67.24889680861868</v>
      </c>
      <c r="L23" s="84">
        <v>80318342</v>
      </c>
      <c r="M23" s="85">
        <v>100911342</v>
      </c>
      <c r="N23" s="32">
        <f t="shared" si="4"/>
        <v>-109.37602272716238</v>
      </c>
      <c r="O23" s="31">
        <f t="shared" si="5"/>
        <v>-124.12209125114995</v>
      </c>
      <c r="P23" s="6"/>
      <c r="Q23" s="33"/>
    </row>
    <row r="24" spans="1:17" ht="12.75">
      <c r="A24" s="7"/>
      <c r="B24" s="29" t="s">
        <v>29</v>
      </c>
      <c r="C24" s="63">
        <v>223398650</v>
      </c>
      <c r="D24" s="64">
        <v>231764858</v>
      </c>
      <c r="E24" s="65">
        <f t="shared" si="0"/>
        <v>8366208</v>
      </c>
      <c r="F24" s="63">
        <v>183931850</v>
      </c>
      <c r="G24" s="64">
        <v>175473250</v>
      </c>
      <c r="H24" s="65">
        <f t="shared" si="1"/>
        <v>-8458600</v>
      </c>
      <c r="I24" s="65">
        <v>182895392</v>
      </c>
      <c r="J24" s="30">
        <f t="shared" si="2"/>
        <v>3.7449680201738014</v>
      </c>
      <c r="K24" s="31">
        <f t="shared" si="3"/>
        <v>-4.598768511271974</v>
      </c>
      <c r="L24" s="84">
        <v>80318342</v>
      </c>
      <c r="M24" s="85">
        <v>100911342</v>
      </c>
      <c r="N24" s="32">
        <f t="shared" si="4"/>
        <v>10.416310635495938</v>
      </c>
      <c r="O24" s="31">
        <f t="shared" si="5"/>
        <v>-8.3822094051628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80318342</v>
      </c>
      <c r="M25" s="85">
        <v>100911342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391247658</v>
      </c>
      <c r="D26" s="67">
        <v>471566000</v>
      </c>
      <c r="E26" s="68">
        <f t="shared" si="0"/>
        <v>80318342</v>
      </c>
      <c r="F26" s="66">
        <v>370185118</v>
      </c>
      <c r="G26" s="67">
        <v>471096460</v>
      </c>
      <c r="H26" s="68">
        <f t="shared" si="1"/>
        <v>100911342</v>
      </c>
      <c r="I26" s="68">
        <v>295587540</v>
      </c>
      <c r="J26" s="43">
        <f t="shared" si="2"/>
        <v>20.52877259651226</v>
      </c>
      <c r="K26" s="36">
        <f t="shared" si="3"/>
        <v>27.259697133475797</v>
      </c>
      <c r="L26" s="89">
        <v>80318342</v>
      </c>
      <c r="M26" s="87">
        <v>100911342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62485773</v>
      </c>
      <c r="D28" s="64">
        <v>97784124</v>
      </c>
      <c r="E28" s="65">
        <f t="shared" si="0"/>
        <v>35298351</v>
      </c>
      <c r="F28" s="63">
        <v>89681850</v>
      </c>
      <c r="G28" s="64">
        <v>84056850</v>
      </c>
      <c r="H28" s="65">
        <f t="shared" si="1"/>
        <v>-5625000</v>
      </c>
      <c r="I28" s="65">
        <v>71691454</v>
      </c>
      <c r="J28" s="30">
        <f t="shared" si="2"/>
        <v>56.49022058189149</v>
      </c>
      <c r="K28" s="31">
        <f t="shared" si="3"/>
        <v>-6.272172128474156</v>
      </c>
      <c r="L28" s="84">
        <v>80318342</v>
      </c>
      <c r="M28" s="85">
        <v>100911342</v>
      </c>
      <c r="N28" s="32">
        <f t="shared" si="4"/>
        <v>43.94805734411201</v>
      </c>
      <c r="O28" s="31">
        <f t="shared" si="5"/>
        <v>-5.574199974468677</v>
      </c>
      <c r="P28" s="6"/>
      <c r="Q28" s="33"/>
    </row>
    <row r="29" spans="1:17" ht="12.75">
      <c r="A29" s="7"/>
      <c r="B29" s="29" t="s">
        <v>33</v>
      </c>
      <c r="C29" s="63">
        <v>137317008</v>
      </c>
      <c r="D29" s="64">
        <v>60000000</v>
      </c>
      <c r="E29" s="65">
        <f t="shared" si="0"/>
        <v>-77317008</v>
      </c>
      <c r="F29" s="63">
        <v>137929008</v>
      </c>
      <c r="G29" s="64">
        <v>33612000</v>
      </c>
      <c r="H29" s="65">
        <f t="shared" si="1"/>
        <v>-104317008</v>
      </c>
      <c r="I29" s="65">
        <v>34306000</v>
      </c>
      <c r="J29" s="30">
        <f t="shared" si="2"/>
        <v>-56.30548547926416</v>
      </c>
      <c r="K29" s="31">
        <f t="shared" si="3"/>
        <v>-75.63094196979942</v>
      </c>
      <c r="L29" s="84">
        <v>80318342</v>
      </c>
      <c r="M29" s="85">
        <v>100911342</v>
      </c>
      <c r="N29" s="32">
        <f t="shared" si="4"/>
        <v>-96.26320224588302</v>
      </c>
      <c r="O29" s="31">
        <f t="shared" si="5"/>
        <v>-103.37490903648869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80318342</v>
      </c>
      <c r="M30" s="85">
        <v>100911342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107668915</v>
      </c>
      <c r="D31" s="64">
        <v>177295443</v>
      </c>
      <c r="E31" s="65">
        <f t="shared" si="0"/>
        <v>69626528</v>
      </c>
      <c r="F31" s="63">
        <v>39213127</v>
      </c>
      <c r="G31" s="64">
        <v>150649456</v>
      </c>
      <c r="H31" s="65">
        <f t="shared" si="1"/>
        <v>111436329</v>
      </c>
      <c r="I31" s="65">
        <v>79791736</v>
      </c>
      <c r="J31" s="30">
        <f t="shared" si="2"/>
        <v>64.66725145321655</v>
      </c>
      <c r="K31" s="31">
        <f t="shared" si="3"/>
        <v>284.1811850404075</v>
      </c>
      <c r="L31" s="84">
        <v>80318342</v>
      </c>
      <c r="M31" s="85">
        <v>100911342</v>
      </c>
      <c r="N31" s="32">
        <f t="shared" si="4"/>
        <v>86.68820379783239</v>
      </c>
      <c r="O31" s="31">
        <f t="shared" si="5"/>
        <v>110.42993462518811</v>
      </c>
      <c r="P31" s="6"/>
      <c r="Q31" s="33"/>
    </row>
    <row r="32" spans="1:17" ht="12.75">
      <c r="A32" s="7"/>
      <c r="B32" s="29" t="s">
        <v>36</v>
      </c>
      <c r="C32" s="63">
        <v>83775962</v>
      </c>
      <c r="D32" s="64">
        <v>136486433</v>
      </c>
      <c r="E32" s="65">
        <f t="shared" si="0"/>
        <v>52710471</v>
      </c>
      <c r="F32" s="63">
        <v>103361133</v>
      </c>
      <c r="G32" s="64">
        <v>202778154</v>
      </c>
      <c r="H32" s="65">
        <f t="shared" si="1"/>
        <v>99417021</v>
      </c>
      <c r="I32" s="65">
        <v>109798350</v>
      </c>
      <c r="J32" s="30">
        <f t="shared" si="2"/>
        <v>62.91837150136217</v>
      </c>
      <c r="K32" s="31">
        <f t="shared" si="3"/>
        <v>96.18414399540299</v>
      </c>
      <c r="L32" s="84">
        <v>80318342</v>
      </c>
      <c r="M32" s="85">
        <v>100911342</v>
      </c>
      <c r="N32" s="32">
        <f t="shared" si="4"/>
        <v>65.62694110393863</v>
      </c>
      <c r="O32" s="31">
        <f t="shared" si="5"/>
        <v>98.51917438576925</v>
      </c>
      <c r="P32" s="6"/>
      <c r="Q32" s="33"/>
    </row>
    <row r="33" spans="1:17" ht="17.25" thickBot="1">
      <c r="A33" s="7"/>
      <c r="B33" s="57" t="s">
        <v>37</v>
      </c>
      <c r="C33" s="81">
        <v>391247658</v>
      </c>
      <c r="D33" s="82">
        <v>471566000</v>
      </c>
      <c r="E33" s="83">
        <f t="shared" si="0"/>
        <v>80318342</v>
      </c>
      <c r="F33" s="81">
        <v>370185118</v>
      </c>
      <c r="G33" s="82">
        <v>471096460</v>
      </c>
      <c r="H33" s="83">
        <f t="shared" si="1"/>
        <v>100911342</v>
      </c>
      <c r="I33" s="83">
        <v>295587540</v>
      </c>
      <c r="J33" s="58">
        <f t="shared" si="2"/>
        <v>20.52877259651226</v>
      </c>
      <c r="K33" s="59">
        <f t="shared" si="3"/>
        <v>27.259697133475797</v>
      </c>
      <c r="L33" s="96">
        <v>80318342</v>
      </c>
      <c r="M33" s="97">
        <v>100911342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227765485</v>
      </c>
      <c r="D8" s="64">
        <v>222421542</v>
      </c>
      <c r="E8" s="65">
        <f>($D8-$C8)</f>
        <v>-5343943</v>
      </c>
      <c r="F8" s="63">
        <v>245959291</v>
      </c>
      <c r="G8" s="64">
        <v>244663696</v>
      </c>
      <c r="H8" s="65">
        <f>($G8-$F8)</f>
        <v>-1295595</v>
      </c>
      <c r="I8" s="65">
        <v>261790155</v>
      </c>
      <c r="J8" s="30">
        <f>IF($C8=0,0,($E8/$C8)*100)</f>
        <v>-2.3462479400687073</v>
      </c>
      <c r="K8" s="31">
        <f>IF($F8=0,0,($H8/$F8)*100)</f>
        <v>-0.5267518030046688</v>
      </c>
      <c r="L8" s="84">
        <v>24469447</v>
      </c>
      <c r="M8" s="85">
        <v>29636811</v>
      </c>
      <c r="N8" s="32">
        <f>IF($L8=0,0,($E8/$L8)*100)</f>
        <v>-21.8392471231573</v>
      </c>
      <c r="O8" s="31">
        <f>IF($M8=0,0,($H8/$M8)*100)</f>
        <v>-4.371573581246646</v>
      </c>
      <c r="P8" s="6"/>
      <c r="Q8" s="33"/>
    </row>
    <row r="9" spans="1:17" ht="12.75">
      <c r="A9" s="3"/>
      <c r="B9" s="29" t="s">
        <v>16</v>
      </c>
      <c r="C9" s="63">
        <v>689674219</v>
      </c>
      <c r="D9" s="64">
        <v>694370946</v>
      </c>
      <c r="E9" s="65">
        <f>($D9-$C9)</f>
        <v>4696727</v>
      </c>
      <c r="F9" s="63">
        <v>728148871</v>
      </c>
      <c r="G9" s="64">
        <v>758825367</v>
      </c>
      <c r="H9" s="65">
        <f>($G9-$F9)</f>
        <v>30676496</v>
      </c>
      <c r="I9" s="65">
        <v>807297020</v>
      </c>
      <c r="J9" s="30">
        <f>IF($C9=0,0,($E9/$C9)*100)</f>
        <v>0.6810066072659735</v>
      </c>
      <c r="K9" s="31">
        <f>IF($F9=0,0,($H9/$F9)*100)</f>
        <v>4.212942877720948</v>
      </c>
      <c r="L9" s="84">
        <v>24469447</v>
      </c>
      <c r="M9" s="85">
        <v>29636811</v>
      </c>
      <c r="N9" s="32">
        <f>IF($L9=0,0,($E9/$L9)*100)</f>
        <v>19.194250691484775</v>
      </c>
      <c r="O9" s="31">
        <f>IF($M9=0,0,($H9/$M9)*100)</f>
        <v>103.50808661566184</v>
      </c>
      <c r="P9" s="6"/>
      <c r="Q9" s="33"/>
    </row>
    <row r="10" spans="1:17" ht="12.75">
      <c r="A10" s="3"/>
      <c r="B10" s="29" t="s">
        <v>17</v>
      </c>
      <c r="C10" s="63">
        <v>207611163</v>
      </c>
      <c r="D10" s="64">
        <v>232727826</v>
      </c>
      <c r="E10" s="65">
        <f aca="true" t="shared" si="0" ref="E10:E33">($D10-$C10)</f>
        <v>25116663</v>
      </c>
      <c r="F10" s="63">
        <v>228802706</v>
      </c>
      <c r="G10" s="64">
        <v>229058616</v>
      </c>
      <c r="H10" s="65">
        <f aca="true" t="shared" si="1" ref="H10:H33">($G10-$F10)</f>
        <v>255910</v>
      </c>
      <c r="I10" s="65">
        <v>247580403</v>
      </c>
      <c r="J10" s="30">
        <f aca="true" t="shared" si="2" ref="J10:J33">IF($C10=0,0,($E10/$C10)*100)</f>
        <v>12.097934733885191</v>
      </c>
      <c r="K10" s="31">
        <f aca="true" t="shared" si="3" ref="K10:K33">IF($F10=0,0,($H10/$F10)*100)</f>
        <v>0.11184745341254836</v>
      </c>
      <c r="L10" s="84">
        <v>24469447</v>
      </c>
      <c r="M10" s="85">
        <v>29636811</v>
      </c>
      <c r="N10" s="32">
        <f aca="true" t="shared" si="4" ref="N10:N33">IF($L10=0,0,($E10/$L10)*100)</f>
        <v>102.64499643167252</v>
      </c>
      <c r="O10" s="31">
        <f aca="true" t="shared" si="5" ref="O10:O33">IF($M10=0,0,($H10/$M10)*100)</f>
        <v>0.8634869655847924</v>
      </c>
      <c r="P10" s="6"/>
      <c r="Q10" s="33"/>
    </row>
    <row r="11" spans="1:17" ht="16.5">
      <c r="A11" s="7"/>
      <c r="B11" s="34" t="s">
        <v>18</v>
      </c>
      <c r="C11" s="66">
        <v>1125050867</v>
      </c>
      <c r="D11" s="67">
        <v>1149520314</v>
      </c>
      <c r="E11" s="68">
        <f t="shared" si="0"/>
        <v>24469447</v>
      </c>
      <c r="F11" s="66">
        <v>1202910868</v>
      </c>
      <c r="G11" s="67">
        <v>1232547679</v>
      </c>
      <c r="H11" s="68">
        <f t="shared" si="1"/>
        <v>29636811</v>
      </c>
      <c r="I11" s="68">
        <v>1316667578</v>
      </c>
      <c r="J11" s="35">
        <f t="shared" si="2"/>
        <v>2.1749636143340707</v>
      </c>
      <c r="K11" s="36">
        <f t="shared" si="3"/>
        <v>2.4637578550832413</v>
      </c>
      <c r="L11" s="86">
        <v>24469447</v>
      </c>
      <c r="M11" s="87">
        <v>29636811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305908066</v>
      </c>
      <c r="D13" s="64">
        <v>319874728</v>
      </c>
      <c r="E13" s="65">
        <f t="shared" si="0"/>
        <v>13966662</v>
      </c>
      <c r="F13" s="63">
        <v>324262547</v>
      </c>
      <c r="G13" s="64">
        <v>339027317</v>
      </c>
      <c r="H13" s="65">
        <f t="shared" si="1"/>
        <v>14764770</v>
      </c>
      <c r="I13" s="65">
        <v>359329061</v>
      </c>
      <c r="J13" s="30">
        <f t="shared" si="2"/>
        <v>4.565640318879333</v>
      </c>
      <c r="K13" s="31">
        <f t="shared" si="3"/>
        <v>4.55333807021506</v>
      </c>
      <c r="L13" s="84">
        <v>32019191</v>
      </c>
      <c r="M13" s="85">
        <v>26745706</v>
      </c>
      <c r="N13" s="32">
        <f t="shared" si="4"/>
        <v>43.61965922249566</v>
      </c>
      <c r="O13" s="31">
        <f t="shared" si="5"/>
        <v>55.20426344326076</v>
      </c>
      <c r="P13" s="6"/>
      <c r="Q13" s="33"/>
    </row>
    <row r="14" spans="1:17" ht="12.75">
      <c r="A14" s="3"/>
      <c r="B14" s="29" t="s">
        <v>21</v>
      </c>
      <c r="C14" s="63">
        <v>93634867</v>
      </c>
      <c r="D14" s="64">
        <v>91750853</v>
      </c>
      <c r="E14" s="65">
        <f t="shared" si="0"/>
        <v>-1884014</v>
      </c>
      <c r="F14" s="63">
        <v>99087417</v>
      </c>
      <c r="G14" s="64">
        <v>95275349</v>
      </c>
      <c r="H14" s="65">
        <f t="shared" si="1"/>
        <v>-3812068</v>
      </c>
      <c r="I14" s="65">
        <v>97938322</v>
      </c>
      <c r="J14" s="30">
        <f t="shared" si="2"/>
        <v>-2.0120859465737264</v>
      </c>
      <c r="K14" s="31">
        <f t="shared" si="3"/>
        <v>-3.8471766803649747</v>
      </c>
      <c r="L14" s="84">
        <v>32019191</v>
      </c>
      <c r="M14" s="85">
        <v>26745706</v>
      </c>
      <c r="N14" s="32">
        <f t="shared" si="4"/>
        <v>-5.884014995881689</v>
      </c>
      <c r="O14" s="31">
        <f t="shared" si="5"/>
        <v>-14.253009436355876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32019191</v>
      </c>
      <c r="M15" s="85">
        <v>26745706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404047196</v>
      </c>
      <c r="D16" s="64">
        <v>418041531</v>
      </c>
      <c r="E16" s="65">
        <f t="shared" si="0"/>
        <v>13994335</v>
      </c>
      <c r="F16" s="63">
        <v>441015428</v>
      </c>
      <c r="G16" s="64">
        <v>452415865</v>
      </c>
      <c r="H16" s="65">
        <f t="shared" si="1"/>
        <v>11400437</v>
      </c>
      <c r="I16" s="65">
        <v>478613033</v>
      </c>
      <c r="J16" s="30">
        <f t="shared" si="2"/>
        <v>3.4635396900514563</v>
      </c>
      <c r="K16" s="31">
        <f t="shared" si="3"/>
        <v>2.585042671114898</v>
      </c>
      <c r="L16" s="84">
        <v>32019191</v>
      </c>
      <c r="M16" s="85">
        <v>26745706</v>
      </c>
      <c r="N16" s="32">
        <f t="shared" si="4"/>
        <v>43.70608551602694</v>
      </c>
      <c r="O16" s="31">
        <f t="shared" si="5"/>
        <v>42.62529843108273</v>
      </c>
      <c r="P16" s="6"/>
      <c r="Q16" s="33"/>
    </row>
    <row r="17" spans="1:17" ht="12.75">
      <c r="A17" s="3"/>
      <c r="B17" s="29" t="s">
        <v>23</v>
      </c>
      <c r="C17" s="63">
        <v>373215359</v>
      </c>
      <c r="D17" s="64">
        <v>379157567</v>
      </c>
      <c r="E17" s="65">
        <f t="shared" si="0"/>
        <v>5942208</v>
      </c>
      <c r="F17" s="63">
        <v>387931730</v>
      </c>
      <c r="G17" s="64">
        <v>392324297</v>
      </c>
      <c r="H17" s="65">
        <f t="shared" si="1"/>
        <v>4392567</v>
      </c>
      <c r="I17" s="65">
        <v>418214647</v>
      </c>
      <c r="J17" s="42">
        <f t="shared" si="2"/>
        <v>1.5921659858591188</v>
      </c>
      <c r="K17" s="31">
        <f t="shared" si="3"/>
        <v>1.1323041299045067</v>
      </c>
      <c r="L17" s="88">
        <v>32019191</v>
      </c>
      <c r="M17" s="85">
        <v>26745706</v>
      </c>
      <c r="N17" s="32">
        <f t="shared" si="4"/>
        <v>18.558270257359094</v>
      </c>
      <c r="O17" s="31">
        <f t="shared" si="5"/>
        <v>16.423447562012385</v>
      </c>
      <c r="P17" s="6"/>
      <c r="Q17" s="33"/>
    </row>
    <row r="18" spans="1:17" ht="16.5">
      <c r="A18" s="3"/>
      <c r="B18" s="34" t="s">
        <v>24</v>
      </c>
      <c r="C18" s="66">
        <v>1176805488</v>
      </c>
      <c r="D18" s="67">
        <v>1208824679</v>
      </c>
      <c r="E18" s="68">
        <f t="shared" si="0"/>
        <v>32019191</v>
      </c>
      <c r="F18" s="66">
        <v>1252297122</v>
      </c>
      <c r="G18" s="67">
        <v>1279042828</v>
      </c>
      <c r="H18" s="68">
        <f t="shared" si="1"/>
        <v>26745706</v>
      </c>
      <c r="I18" s="68">
        <v>1354095063</v>
      </c>
      <c r="J18" s="43">
        <f t="shared" si="2"/>
        <v>2.7208567028708486</v>
      </c>
      <c r="K18" s="36">
        <f t="shared" si="3"/>
        <v>2.1357316510705835</v>
      </c>
      <c r="L18" s="89">
        <v>32019191</v>
      </c>
      <c r="M18" s="87">
        <v>26745706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-51754621</v>
      </c>
      <c r="D19" s="73">
        <v>-59304365</v>
      </c>
      <c r="E19" s="74">
        <f t="shared" si="0"/>
        <v>-7549744</v>
      </c>
      <c r="F19" s="75">
        <v>-49386254</v>
      </c>
      <c r="G19" s="76">
        <v>-46495149</v>
      </c>
      <c r="H19" s="77">
        <f t="shared" si="1"/>
        <v>2891105</v>
      </c>
      <c r="I19" s="77">
        <v>-37427485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33300000</v>
      </c>
      <c r="D22" s="64">
        <v>29750000</v>
      </c>
      <c r="E22" s="65">
        <f t="shared" si="0"/>
        <v>-3550000</v>
      </c>
      <c r="F22" s="63">
        <v>39940000</v>
      </c>
      <c r="G22" s="64">
        <v>36560000</v>
      </c>
      <c r="H22" s="65">
        <f t="shared" si="1"/>
        <v>-3380000</v>
      </c>
      <c r="I22" s="65">
        <v>47470000</v>
      </c>
      <c r="J22" s="30">
        <f t="shared" si="2"/>
        <v>-10.66066066066066</v>
      </c>
      <c r="K22" s="31">
        <f t="shared" si="3"/>
        <v>-8.462694041061592</v>
      </c>
      <c r="L22" s="84">
        <v>-2774169</v>
      </c>
      <c r="M22" s="85">
        <v>-14433172</v>
      </c>
      <c r="N22" s="32">
        <f t="shared" si="4"/>
        <v>127.9662486315722</v>
      </c>
      <c r="O22" s="31">
        <f t="shared" si="5"/>
        <v>23.41827562229564</v>
      </c>
      <c r="P22" s="6"/>
      <c r="Q22" s="33"/>
    </row>
    <row r="23" spans="1:17" ht="12.75">
      <c r="A23" s="7"/>
      <c r="B23" s="29" t="s">
        <v>28</v>
      </c>
      <c r="C23" s="63">
        <v>15190000</v>
      </c>
      <c r="D23" s="64">
        <v>14678000</v>
      </c>
      <c r="E23" s="65">
        <f t="shared" si="0"/>
        <v>-512000</v>
      </c>
      <c r="F23" s="63">
        <v>14305000</v>
      </c>
      <c r="G23" s="64">
        <v>16195000</v>
      </c>
      <c r="H23" s="65">
        <f t="shared" si="1"/>
        <v>1890000</v>
      </c>
      <c r="I23" s="65">
        <v>16418000</v>
      </c>
      <c r="J23" s="30">
        <f t="shared" si="2"/>
        <v>-3.3706385780118495</v>
      </c>
      <c r="K23" s="31">
        <f t="shared" si="3"/>
        <v>13.212163579168124</v>
      </c>
      <c r="L23" s="84">
        <v>-2774169</v>
      </c>
      <c r="M23" s="85">
        <v>-14433172</v>
      </c>
      <c r="N23" s="32">
        <f t="shared" si="4"/>
        <v>18.45597726742675</v>
      </c>
      <c r="O23" s="31">
        <f t="shared" si="5"/>
        <v>-13.094834593532175</v>
      </c>
      <c r="P23" s="6"/>
      <c r="Q23" s="33"/>
    </row>
    <row r="24" spans="1:17" ht="12.75">
      <c r="A24" s="7"/>
      <c r="B24" s="29" t="s">
        <v>29</v>
      </c>
      <c r="C24" s="63">
        <v>89468000</v>
      </c>
      <c r="D24" s="64">
        <v>90755831</v>
      </c>
      <c r="E24" s="65">
        <f t="shared" si="0"/>
        <v>1287831</v>
      </c>
      <c r="F24" s="63">
        <v>99287000</v>
      </c>
      <c r="G24" s="64">
        <v>86343828</v>
      </c>
      <c r="H24" s="65">
        <f t="shared" si="1"/>
        <v>-12943172</v>
      </c>
      <c r="I24" s="65">
        <v>86956696</v>
      </c>
      <c r="J24" s="30">
        <f t="shared" si="2"/>
        <v>1.4394319756784548</v>
      </c>
      <c r="K24" s="31">
        <f t="shared" si="3"/>
        <v>-13.036119532265051</v>
      </c>
      <c r="L24" s="84">
        <v>-2774169</v>
      </c>
      <c r="M24" s="85">
        <v>-14433172</v>
      </c>
      <c r="N24" s="32">
        <f t="shared" si="4"/>
        <v>-46.422225898998946</v>
      </c>
      <c r="O24" s="31">
        <f t="shared" si="5"/>
        <v>89.67655897123655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-2774169</v>
      </c>
      <c r="M25" s="85">
        <v>-14433172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137958000</v>
      </c>
      <c r="D26" s="67">
        <v>135183831</v>
      </c>
      <c r="E26" s="68">
        <f t="shared" si="0"/>
        <v>-2774169</v>
      </c>
      <c r="F26" s="66">
        <v>153532000</v>
      </c>
      <c r="G26" s="67">
        <v>139098828</v>
      </c>
      <c r="H26" s="68">
        <f t="shared" si="1"/>
        <v>-14433172</v>
      </c>
      <c r="I26" s="68">
        <v>150844696</v>
      </c>
      <c r="J26" s="43">
        <f t="shared" si="2"/>
        <v>-2.010879398077676</v>
      </c>
      <c r="K26" s="36">
        <f t="shared" si="3"/>
        <v>-9.4007581481385</v>
      </c>
      <c r="L26" s="89">
        <v>-2774169</v>
      </c>
      <c r="M26" s="87">
        <v>-14433172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45950000</v>
      </c>
      <c r="D28" s="64">
        <v>35220000</v>
      </c>
      <c r="E28" s="65">
        <f t="shared" si="0"/>
        <v>-10730000</v>
      </c>
      <c r="F28" s="63">
        <v>43727000</v>
      </c>
      <c r="G28" s="64">
        <v>34587000</v>
      </c>
      <c r="H28" s="65">
        <f t="shared" si="1"/>
        <v>-9140000</v>
      </c>
      <c r="I28" s="65">
        <v>34200000</v>
      </c>
      <c r="J28" s="30">
        <f t="shared" si="2"/>
        <v>-23.35146898803047</v>
      </c>
      <c r="K28" s="31">
        <f t="shared" si="3"/>
        <v>-20.902417270793787</v>
      </c>
      <c r="L28" s="84">
        <v>-2774169</v>
      </c>
      <c r="M28" s="85">
        <v>-14433172</v>
      </c>
      <c r="N28" s="32">
        <f t="shared" si="4"/>
        <v>386.782492342752</v>
      </c>
      <c r="O28" s="31">
        <f t="shared" si="5"/>
        <v>63.32634295496513</v>
      </c>
      <c r="P28" s="6"/>
      <c r="Q28" s="33"/>
    </row>
    <row r="29" spans="1:17" ht="12.75">
      <c r="A29" s="7"/>
      <c r="B29" s="29" t="s">
        <v>33</v>
      </c>
      <c r="C29" s="63">
        <v>23552000</v>
      </c>
      <c r="D29" s="64">
        <v>31758000</v>
      </c>
      <c r="E29" s="65">
        <f t="shared" si="0"/>
        <v>8206000</v>
      </c>
      <c r="F29" s="63">
        <v>28760000</v>
      </c>
      <c r="G29" s="64">
        <v>30700000</v>
      </c>
      <c r="H29" s="65">
        <f t="shared" si="1"/>
        <v>1940000</v>
      </c>
      <c r="I29" s="65">
        <v>37108000</v>
      </c>
      <c r="J29" s="30">
        <f t="shared" si="2"/>
        <v>34.84205163043478</v>
      </c>
      <c r="K29" s="31">
        <f t="shared" si="3"/>
        <v>6.7454798331015295</v>
      </c>
      <c r="L29" s="84">
        <v>-2774169</v>
      </c>
      <c r="M29" s="85">
        <v>-14433172</v>
      </c>
      <c r="N29" s="32">
        <f t="shared" si="4"/>
        <v>-295.80029190723417</v>
      </c>
      <c r="O29" s="31">
        <f t="shared" si="5"/>
        <v>-13.441258789128266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3500000</v>
      </c>
      <c r="H30" s="65">
        <f t="shared" si="1"/>
        <v>3500000</v>
      </c>
      <c r="I30" s="65">
        <v>3500000</v>
      </c>
      <c r="J30" s="30">
        <f t="shared" si="2"/>
        <v>0</v>
      </c>
      <c r="K30" s="31">
        <f t="shared" si="3"/>
        <v>0</v>
      </c>
      <c r="L30" s="84">
        <v>-2774169</v>
      </c>
      <c r="M30" s="85">
        <v>-14433172</v>
      </c>
      <c r="N30" s="32">
        <f t="shared" si="4"/>
        <v>0</v>
      </c>
      <c r="O30" s="31">
        <f t="shared" si="5"/>
        <v>-24.249693691726254</v>
      </c>
      <c r="P30" s="6"/>
      <c r="Q30" s="33"/>
    </row>
    <row r="31" spans="1:17" ht="12.75">
      <c r="A31" s="7"/>
      <c r="B31" s="29" t="s">
        <v>35</v>
      </c>
      <c r="C31" s="63">
        <v>15966000</v>
      </c>
      <c r="D31" s="64">
        <v>13887307</v>
      </c>
      <c r="E31" s="65">
        <f t="shared" si="0"/>
        <v>-2078693</v>
      </c>
      <c r="F31" s="63">
        <v>25500000</v>
      </c>
      <c r="G31" s="64">
        <v>16336828</v>
      </c>
      <c r="H31" s="65">
        <f t="shared" si="1"/>
        <v>-9163172</v>
      </c>
      <c r="I31" s="65">
        <v>12566696</v>
      </c>
      <c r="J31" s="30">
        <f t="shared" si="2"/>
        <v>-13.019497682575473</v>
      </c>
      <c r="K31" s="31">
        <f t="shared" si="3"/>
        <v>-35.93400784313726</v>
      </c>
      <c r="L31" s="84">
        <v>-2774169</v>
      </c>
      <c r="M31" s="85">
        <v>-14433172</v>
      </c>
      <c r="N31" s="32">
        <f t="shared" si="4"/>
        <v>74.9302944413264</v>
      </c>
      <c r="O31" s="31">
        <f t="shared" si="5"/>
        <v>63.486889784172185</v>
      </c>
      <c r="P31" s="6"/>
      <c r="Q31" s="33"/>
    </row>
    <row r="32" spans="1:17" ht="12.75">
      <c r="A32" s="7"/>
      <c r="B32" s="29" t="s">
        <v>36</v>
      </c>
      <c r="C32" s="63">
        <v>52490000</v>
      </c>
      <c r="D32" s="64">
        <v>54318524</v>
      </c>
      <c r="E32" s="65">
        <f t="shared" si="0"/>
        <v>1828524</v>
      </c>
      <c r="F32" s="63">
        <v>55545000</v>
      </c>
      <c r="G32" s="64">
        <v>53975000</v>
      </c>
      <c r="H32" s="65">
        <f t="shared" si="1"/>
        <v>-1570000</v>
      </c>
      <c r="I32" s="65">
        <v>63470000</v>
      </c>
      <c r="J32" s="30">
        <f t="shared" si="2"/>
        <v>3.4835663935987804</v>
      </c>
      <c r="K32" s="31">
        <f t="shared" si="3"/>
        <v>-2.826537042037987</v>
      </c>
      <c r="L32" s="84">
        <v>-2774169</v>
      </c>
      <c r="M32" s="85">
        <v>-14433172</v>
      </c>
      <c r="N32" s="32">
        <f t="shared" si="4"/>
        <v>-65.91249487684419</v>
      </c>
      <c r="O32" s="31">
        <f t="shared" si="5"/>
        <v>10.877719741717206</v>
      </c>
      <c r="P32" s="6"/>
      <c r="Q32" s="33"/>
    </row>
    <row r="33" spans="1:17" ht="17.25" thickBot="1">
      <c r="A33" s="7"/>
      <c r="B33" s="57" t="s">
        <v>37</v>
      </c>
      <c r="C33" s="81">
        <v>137958000</v>
      </c>
      <c r="D33" s="82">
        <v>135183831</v>
      </c>
      <c r="E33" s="83">
        <f t="shared" si="0"/>
        <v>-2774169</v>
      </c>
      <c r="F33" s="81">
        <v>153532000</v>
      </c>
      <c r="G33" s="82">
        <v>139098828</v>
      </c>
      <c r="H33" s="83">
        <f t="shared" si="1"/>
        <v>-14433172</v>
      </c>
      <c r="I33" s="83">
        <v>150844696</v>
      </c>
      <c r="J33" s="58">
        <f t="shared" si="2"/>
        <v>-2.010879398077676</v>
      </c>
      <c r="K33" s="59">
        <f t="shared" si="3"/>
        <v>-9.4007581481385</v>
      </c>
      <c r="L33" s="96">
        <v>-2774169</v>
      </c>
      <c r="M33" s="97">
        <v>-14433172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115885907</v>
      </c>
      <c r="D8" s="64">
        <v>116940708</v>
      </c>
      <c r="E8" s="65">
        <f>($D8-$C8)</f>
        <v>1054801</v>
      </c>
      <c r="F8" s="63">
        <v>121911975</v>
      </c>
      <c r="G8" s="64">
        <v>123255505</v>
      </c>
      <c r="H8" s="65">
        <f>($G8-$F8)</f>
        <v>1343530</v>
      </c>
      <c r="I8" s="65">
        <v>129911305</v>
      </c>
      <c r="J8" s="30">
        <f>IF($C8=0,0,($E8/$C8)*100)</f>
        <v>0.9102064498662465</v>
      </c>
      <c r="K8" s="31">
        <f>IF($F8=0,0,($H8/$F8)*100)</f>
        <v>1.1020492449572734</v>
      </c>
      <c r="L8" s="84">
        <v>25655817</v>
      </c>
      <c r="M8" s="85">
        <v>8529914</v>
      </c>
      <c r="N8" s="32">
        <f>IF($L8=0,0,($E8/$L8)*100)</f>
        <v>4.111352213028336</v>
      </c>
      <c r="O8" s="31">
        <f>IF($M8=0,0,($H8/$M8)*100)</f>
        <v>15.750803583717257</v>
      </c>
      <c r="P8" s="6"/>
      <c r="Q8" s="33"/>
    </row>
    <row r="9" spans="1:17" ht="12.75">
      <c r="A9" s="3"/>
      <c r="B9" s="29" t="s">
        <v>16</v>
      </c>
      <c r="C9" s="63">
        <v>522654245</v>
      </c>
      <c r="D9" s="64">
        <v>528987505</v>
      </c>
      <c r="E9" s="65">
        <f>($D9-$C9)</f>
        <v>6333260</v>
      </c>
      <c r="F9" s="63">
        <v>568943579</v>
      </c>
      <c r="G9" s="64">
        <v>558865864</v>
      </c>
      <c r="H9" s="65">
        <f>($G9-$F9)</f>
        <v>-10077715</v>
      </c>
      <c r="I9" s="65">
        <v>590441212</v>
      </c>
      <c r="J9" s="30">
        <f>IF($C9=0,0,($E9/$C9)*100)</f>
        <v>1.211749461635005</v>
      </c>
      <c r="K9" s="31">
        <f>IF($F9=0,0,($H9/$F9)*100)</f>
        <v>-1.7713030556936824</v>
      </c>
      <c r="L9" s="84">
        <v>25655817</v>
      </c>
      <c r="M9" s="85">
        <v>8529914</v>
      </c>
      <c r="N9" s="32">
        <f>IF($L9=0,0,($E9/$L9)*100)</f>
        <v>24.685473863490685</v>
      </c>
      <c r="O9" s="31">
        <f>IF($M9=0,0,($H9/$M9)*100)</f>
        <v>-118.14556395293083</v>
      </c>
      <c r="P9" s="6"/>
      <c r="Q9" s="33"/>
    </row>
    <row r="10" spans="1:17" ht="12.75">
      <c r="A10" s="3"/>
      <c r="B10" s="29" t="s">
        <v>17</v>
      </c>
      <c r="C10" s="63">
        <v>226944424</v>
      </c>
      <c r="D10" s="64">
        <v>245212180</v>
      </c>
      <c r="E10" s="65">
        <f aca="true" t="shared" si="0" ref="E10:E33">($D10-$C10)</f>
        <v>18267756</v>
      </c>
      <c r="F10" s="63">
        <v>247101150</v>
      </c>
      <c r="G10" s="64">
        <v>264365249</v>
      </c>
      <c r="H10" s="65">
        <f aca="true" t="shared" si="1" ref="H10:H33">($G10-$F10)</f>
        <v>17264099</v>
      </c>
      <c r="I10" s="65">
        <v>286958133</v>
      </c>
      <c r="J10" s="30">
        <f aca="true" t="shared" si="2" ref="J10:J33">IF($C10=0,0,($E10/$C10)*100)</f>
        <v>8.049440333462433</v>
      </c>
      <c r="K10" s="31">
        <f aca="true" t="shared" si="3" ref="K10:K33">IF($F10=0,0,($H10/$F10)*100)</f>
        <v>6.986652631928261</v>
      </c>
      <c r="L10" s="84">
        <v>25655817</v>
      </c>
      <c r="M10" s="85">
        <v>8529914</v>
      </c>
      <c r="N10" s="32">
        <f aca="true" t="shared" si="4" ref="N10:N33">IF($L10=0,0,($E10/$L10)*100)</f>
        <v>71.20317392348097</v>
      </c>
      <c r="O10" s="31">
        <f aca="true" t="shared" si="5" ref="O10:O33">IF($M10=0,0,($H10/$M10)*100)</f>
        <v>202.39476036921354</v>
      </c>
      <c r="P10" s="6"/>
      <c r="Q10" s="33"/>
    </row>
    <row r="11" spans="1:17" ht="16.5">
      <c r="A11" s="7"/>
      <c r="B11" s="34" t="s">
        <v>18</v>
      </c>
      <c r="C11" s="66">
        <v>865484576</v>
      </c>
      <c r="D11" s="67">
        <v>891140393</v>
      </c>
      <c r="E11" s="68">
        <f t="shared" si="0"/>
        <v>25655817</v>
      </c>
      <c r="F11" s="66">
        <v>937956704</v>
      </c>
      <c r="G11" s="67">
        <v>946486618</v>
      </c>
      <c r="H11" s="68">
        <f t="shared" si="1"/>
        <v>8529914</v>
      </c>
      <c r="I11" s="68">
        <v>1007310650</v>
      </c>
      <c r="J11" s="35">
        <f t="shared" si="2"/>
        <v>2.9643297768024</v>
      </c>
      <c r="K11" s="36">
        <f t="shared" si="3"/>
        <v>0.9094144712248894</v>
      </c>
      <c r="L11" s="86">
        <v>25655817</v>
      </c>
      <c r="M11" s="87">
        <v>8529914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201905338</v>
      </c>
      <c r="D13" s="64">
        <v>209696988</v>
      </c>
      <c r="E13" s="65">
        <f t="shared" si="0"/>
        <v>7791650</v>
      </c>
      <c r="F13" s="63">
        <v>212982205</v>
      </c>
      <c r="G13" s="64">
        <v>220019731</v>
      </c>
      <c r="H13" s="65">
        <f t="shared" si="1"/>
        <v>7037526</v>
      </c>
      <c r="I13" s="65">
        <v>233165985</v>
      </c>
      <c r="J13" s="30">
        <f t="shared" si="2"/>
        <v>3.859060922896452</v>
      </c>
      <c r="K13" s="31">
        <f t="shared" si="3"/>
        <v>3.304278871561124</v>
      </c>
      <c r="L13" s="84">
        <v>19604795</v>
      </c>
      <c r="M13" s="85">
        <v>-6438955</v>
      </c>
      <c r="N13" s="32">
        <f t="shared" si="4"/>
        <v>39.743593340302716</v>
      </c>
      <c r="O13" s="31">
        <f t="shared" si="5"/>
        <v>-109.29608919459757</v>
      </c>
      <c r="P13" s="6"/>
      <c r="Q13" s="33"/>
    </row>
    <row r="14" spans="1:17" ht="12.75">
      <c r="A14" s="3"/>
      <c r="B14" s="29" t="s">
        <v>21</v>
      </c>
      <c r="C14" s="63">
        <v>147710522</v>
      </c>
      <c r="D14" s="64">
        <v>150776271</v>
      </c>
      <c r="E14" s="65">
        <f t="shared" si="0"/>
        <v>3065749</v>
      </c>
      <c r="F14" s="63">
        <v>158301142</v>
      </c>
      <c r="G14" s="64">
        <v>156960695</v>
      </c>
      <c r="H14" s="65">
        <f t="shared" si="1"/>
        <v>-1340447</v>
      </c>
      <c r="I14" s="65">
        <v>163493107</v>
      </c>
      <c r="J14" s="30">
        <f t="shared" si="2"/>
        <v>2.075511587454819</v>
      </c>
      <c r="K14" s="31">
        <f t="shared" si="3"/>
        <v>-0.8467702652454648</v>
      </c>
      <c r="L14" s="84">
        <v>19604795</v>
      </c>
      <c r="M14" s="85">
        <v>-6438955</v>
      </c>
      <c r="N14" s="32">
        <f t="shared" si="4"/>
        <v>15.637750866560962</v>
      </c>
      <c r="O14" s="31">
        <f t="shared" si="5"/>
        <v>20.817772449100826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19604795</v>
      </c>
      <c r="M15" s="85">
        <v>-6438955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321007340</v>
      </c>
      <c r="D16" s="64">
        <v>341353138</v>
      </c>
      <c r="E16" s="65">
        <f t="shared" si="0"/>
        <v>20345798</v>
      </c>
      <c r="F16" s="63">
        <v>348162378</v>
      </c>
      <c r="G16" s="64">
        <v>359244573</v>
      </c>
      <c r="H16" s="65">
        <f t="shared" si="1"/>
        <v>11082195</v>
      </c>
      <c r="I16" s="65">
        <v>378073982</v>
      </c>
      <c r="J16" s="30">
        <f t="shared" si="2"/>
        <v>6.338109901163008</v>
      </c>
      <c r="K16" s="31">
        <f t="shared" si="3"/>
        <v>3.1830535693319515</v>
      </c>
      <c r="L16" s="84">
        <v>19604795</v>
      </c>
      <c r="M16" s="85">
        <v>-6438955</v>
      </c>
      <c r="N16" s="32">
        <f t="shared" si="4"/>
        <v>103.77970287371024</v>
      </c>
      <c r="O16" s="31">
        <f t="shared" si="5"/>
        <v>-172.1117013552665</v>
      </c>
      <c r="P16" s="6"/>
      <c r="Q16" s="33"/>
    </row>
    <row r="17" spans="1:17" ht="12.75">
      <c r="A17" s="3"/>
      <c r="B17" s="29" t="s">
        <v>23</v>
      </c>
      <c r="C17" s="63">
        <v>214397271</v>
      </c>
      <c r="D17" s="64">
        <v>202798869</v>
      </c>
      <c r="E17" s="65">
        <f t="shared" si="0"/>
        <v>-11598402</v>
      </c>
      <c r="F17" s="63">
        <v>229263358</v>
      </c>
      <c r="G17" s="64">
        <v>206045129</v>
      </c>
      <c r="H17" s="65">
        <f t="shared" si="1"/>
        <v>-23218229</v>
      </c>
      <c r="I17" s="65">
        <v>217289594</v>
      </c>
      <c r="J17" s="42">
        <f t="shared" si="2"/>
        <v>-5.40977128388915</v>
      </c>
      <c r="K17" s="31">
        <f t="shared" si="3"/>
        <v>-10.127317859489784</v>
      </c>
      <c r="L17" s="88">
        <v>19604795</v>
      </c>
      <c r="M17" s="85">
        <v>-6438955</v>
      </c>
      <c r="N17" s="32">
        <f t="shared" si="4"/>
        <v>-59.161047080573915</v>
      </c>
      <c r="O17" s="31">
        <f t="shared" si="5"/>
        <v>360.59001810076325</v>
      </c>
      <c r="P17" s="6"/>
      <c r="Q17" s="33"/>
    </row>
    <row r="18" spans="1:17" ht="16.5">
      <c r="A18" s="3"/>
      <c r="B18" s="34" t="s">
        <v>24</v>
      </c>
      <c r="C18" s="66">
        <v>885020471</v>
      </c>
      <c r="D18" s="67">
        <v>904625266</v>
      </c>
      <c r="E18" s="68">
        <f t="shared" si="0"/>
        <v>19604795</v>
      </c>
      <c r="F18" s="66">
        <v>948709083</v>
      </c>
      <c r="G18" s="67">
        <v>942270128</v>
      </c>
      <c r="H18" s="68">
        <f t="shared" si="1"/>
        <v>-6438955</v>
      </c>
      <c r="I18" s="68">
        <v>992022668</v>
      </c>
      <c r="J18" s="43">
        <f t="shared" si="2"/>
        <v>2.2151798339588917</v>
      </c>
      <c r="K18" s="36">
        <f t="shared" si="3"/>
        <v>-0.6787070046424337</v>
      </c>
      <c r="L18" s="89">
        <v>19604795</v>
      </c>
      <c r="M18" s="87">
        <v>-6438955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-19535895</v>
      </c>
      <c r="D19" s="73">
        <v>-13484873</v>
      </c>
      <c r="E19" s="74">
        <f t="shared" si="0"/>
        <v>6051022</v>
      </c>
      <c r="F19" s="75">
        <v>-10752379</v>
      </c>
      <c r="G19" s="76">
        <v>4216490</v>
      </c>
      <c r="H19" s="77">
        <f t="shared" si="1"/>
        <v>14968869</v>
      </c>
      <c r="I19" s="77">
        <v>15287982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8529234</v>
      </c>
      <c r="M22" s="85">
        <v>6875977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12561000</v>
      </c>
      <c r="D23" s="64">
        <v>23200000</v>
      </c>
      <c r="E23" s="65">
        <f t="shared" si="0"/>
        <v>10639000</v>
      </c>
      <c r="F23" s="63">
        <v>11937480</v>
      </c>
      <c r="G23" s="64">
        <v>23968000</v>
      </c>
      <c r="H23" s="65">
        <f t="shared" si="1"/>
        <v>12030520</v>
      </c>
      <c r="I23" s="65">
        <v>29164000</v>
      </c>
      <c r="J23" s="30">
        <f t="shared" si="2"/>
        <v>84.69867048801846</v>
      </c>
      <c r="K23" s="31">
        <f t="shared" si="3"/>
        <v>100.77939397594801</v>
      </c>
      <c r="L23" s="84">
        <v>8529234</v>
      </c>
      <c r="M23" s="85">
        <v>6875977</v>
      </c>
      <c r="N23" s="32">
        <f t="shared" si="4"/>
        <v>124.73570311237796</v>
      </c>
      <c r="O23" s="31">
        <f t="shared" si="5"/>
        <v>174.96451776962024</v>
      </c>
      <c r="P23" s="6"/>
      <c r="Q23" s="33"/>
    </row>
    <row r="24" spans="1:17" ht="12.75">
      <c r="A24" s="7"/>
      <c r="B24" s="29" t="s">
        <v>29</v>
      </c>
      <c r="C24" s="63">
        <v>61263766</v>
      </c>
      <c r="D24" s="64">
        <v>59154000</v>
      </c>
      <c r="E24" s="65">
        <f t="shared" si="0"/>
        <v>-2109766</v>
      </c>
      <c r="F24" s="63">
        <v>61149543</v>
      </c>
      <c r="G24" s="64">
        <v>55995000</v>
      </c>
      <c r="H24" s="65">
        <f t="shared" si="1"/>
        <v>-5154543</v>
      </c>
      <c r="I24" s="65">
        <v>59158000</v>
      </c>
      <c r="J24" s="30">
        <f t="shared" si="2"/>
        <v>-3.443741933853691</v>
      </c>
      <c r="K24" s="31">
        <f t="shared" si="3"/>
        <v>-8.429405596702496</v>
      </c>
      <c r="L24" s="84">
        <v>8529234</v>
      </c>
      <c r="M24" s="85">
        <v>6875977</v>
      </c>
      <c r="N24" s="32">
        <f t="shared" si="4"/>
        <v>-24.73570311237797</v>
      </c>
      <c r="O24" s="31">
        <f t="shared" si="5"/>
        <v>-74.96451776962023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8529234</v>
      </c>
      <c r="M25" s="85">
        <v>6875977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73824766</v>
      </c>
      <c r="D26" s="67">
        <v>82354000</v>
      </c>
      <c r="E26" s="68">
        <f t="shared" si="0"/>
        <v>8529234</v>
      </c>
      <c r="F26" s="66">
        <v>73087023</v>
      </c>
      <c r="G26" s="67">
        <v>79963000</v>
      </c>
      <c r="H26" s="68">
        <f t="shared" si="1"/>
        <v>6875977</v>
      </c>
      <c r="I26" s="68">
        <v>88322000</v>
      </c>
      <c r="J26" s="43">
        <f t="shared" si="2"/>
        <v>11.553350538219112</v>
      </c>
      <c r="K26" s="36">
        <f t="shared" si="3"/>
        <v>9.407931418960654</v>
      </c>
      <c r="L26" s="89">
        <v>8529234</v>
      </c>
      <c r="M26" s="87">
        <v>6875977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15000000</v>
      </c>
      <c r="D28" s="64">
        <v>8000000</v>
      </c>
      <c r="E28" s="65">
        <f t="shared" si="0"/>
        <v>-7000000</v>
      </c>
      <c r="F28" s="63">
        <v>15825000</v>
      </c>
      <c r="G28" s="64">
        <v>11500000</v>
      </c>
      <c r="H28" s="65">
        <f t="shared" si="1"/>
        <v>-4325000</v>
      </c>
      <c r="I28" s="65">
        <v>10600000</v>
      </c>
      <c r="J28" s="30">
        <f t="shared" si="2"/>
        <v>-46.666666666666664</v>
      </c>
      <c r="K28" s="31">
        <f t="shared" si="3"/>
        <v>-27.33017377567141</v>
      </c>
      <c r="L28" s="84">
        <v>8529234</v>
      </c>
      <c r="M28" s="85">
        <v>6875977</v>
      </c>
      <c r="N28" s="32">
        <f t="shared" si="4"/>
        <v>-82.0706759833298</v>
      </c>
      <c r="O28" s="31">
        <f t="shared" si="5"/>
        <v>-62.900152225640085</v>
      </c>
      <c r="P28" s="6"/>
      <c r="Q28" s="33"/>
    </row>
    <row r="29" spans="1:17" ht="12.75">
      <c r="A29" s="7"/>
      <c r="B29" s="29" t="s">
        <v>33</v>
      </c>
      <c r="C29" s="63">
        <v>21550000</v>
      </c>
      <c r="D29" s="64">
        <v>22904000</v>
      </c>
      <c r="E29" s="65">
        <f t="shared" si="0"/>
        <v>1354000</v>
      </c>
      <c r="F29" s="63">
        <v>18930000</v>
      </c>
      <c r="G29" s="64">
        <v>21800000</v>
      </c>
      <c r="H29" s="65">
        <f t="shared" si="1"/>
        <v>2870000</v>
      </c>
      <c r="I29" s="65">
        <v>27004000</v>
      </c>
      <c r="J29" s="30">
        <f t="shared" si="2"/>
        <v>6.283062645011602</v>
      </c>
      <c r="K29" s="31">
        <f t="shared" si="3"/>
        <v>15.161119915478077</v>
      </c>
      <c r="L29" s="84">
        <v>8529234</v>
      </c>
      <c r="M29" s="85">
        <v>6875977</v>
      </c>
      <c r="N29" s="32">
        <f t="shared" si="4"/>
        <v>15.874813611632652</v>
      </c>
      <c r="O29" s="31">
        <f t="shared" si="5"/>
        <v>41.73952297978891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8529234</v>
      </c>
      <c r="M30" s="85">
        <v>6875977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26404000</v>
      </c>
      <c r="D31" s="64">
        <v>29800000</v>
      </c>
      <c r="E31" s="65">
        <f t="shared" si="0"/>
        <v>3396000</v>
      </c>
      <c r="F31" s="63">
        <v>27695000</v>
      </c>
      <c r="G31" s="64">
        <v>34695000</v>
      </c>
      <c r="H31" s="65">
        <f t="shared" si="1"/>
        <v>7000000</v>
      </c>
      <c r="I31" s="65">
        <v>36554000</v>
      </c>
      <c r="J31" s="30">
        <f t="shared" si="2"/>
        <v>12.86168762308741</v>
      </c>
      <c r="K31" s="31">
        <f t="shared" si="3"/>
        <v>25.275320454955768</v>
      </c>
      <c r="L31" s="84">
        <v>8529234</v>
      </c>
      <c r="M31" s="85">
        <v>6875977</v>
      </c>
      <c r="N31" s="32">
        <f t="shared" si="4"/>
        <v>39.81600223419829</v>
      </c>
      <c r="O31" s="31">
        <f t="shared" si="5"/>
        <v>101.80371458485101</v>
      </c>
      <c r="P31" s="6"/>
      <c r="Q31" s="33"/>
    </row>
    <row r="32" spans="1:17" ht="12.75">
      <c r="A32" s="7"/>
      <c r="B32" s="29" t="s">
        <v>36</v>
      </c>
      <c r="C32" s="63">
        <v>10870766</v>
      </c>
      <c r="D32" s="64">
        <v>21650000</v>
      </c>
      <c r="E32" s="65">
        <f t="shared" si="0"/>
        <v>10779234</v>
      </c>
      <c r="F32" s="63">
        <v>10637023</v>
      </c>
      <c r="G32" s="64">
        <v>11968000</v>
      </c>
      <c r="H32" s="65">
        <f t="shared" si="1"/>
        <v>1330977</v>
      </c>
      <c r="I32" s="65">
        <v>14164000</v>
      </c>
      <c r="J32" s="30">
        <f t="shared" si="2"/>
        <v>99.15799861757671</v>
      </c>
      <c r="K32" s="31">
        <f t="shared" si="3"/>
        <v>12.512683294940699</v>
      </c>
      <c r="L32" s="84">
        <v>8529234</v>
      </c>
      <c r="M32" s="85">
        <v>6875977</v>
      </c>
      <c r="N32" s="32">
        <f t="shared" si="4"/>
        <v>126.37986013749887</v>
      </c>
      <c r="O32" s="31">
        <f t="shared" si="5"/>
        <v>19.356914661000175</v>
      </c>
      <c r="P32" s="6"/>
      <c r="Q32" s="33"/>
    </row>
    <row r="33" spans="1:17" ht="17.25" thickBot="1">
      <c r="A33" s="7"/>
      <c r="B33" s="57" t="s">
        <v>37</v>
      </c>
      <c r="C33" s="81">
        <v>73824766</v>
      </c>
      <c r="D33" s="82">
        <v>82354000</v>
      </c>
      <c r="E33" s="83">
        <f t="shared" si="0"/>
        <v>8529234</v>
      </c>
      <c r="F33" s="81">
        <v>73087023</v>
      </c>
      <c r="G33" s="82">
        <v>79963000</v>
      </c>
      <c r="H33" s="83">
        <f t="shared" si="1"/>
        <v>6875977</v>
      </c>
      <c r="I33" s="83">
        <v>88322000</v>
      </c>
      <c r="J33" s="58">
        <f t="shared" si="2"/>
        <v>11.553350538219112</v>
      </c>
      <c r="K33" s="59">
        <f t="shared" si="3"/>
        <v>9.407931418960654</v>
      </c>
      <c r="L33" s="96">
        <v>8529234</v>
      </c>
      <c r="M33" s="97">
        <v>6875977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15752166</v>
      </c>
      <c r="M8" s="85">
        <v>15037327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15752166</v>
      </c>
      <c r="M9" s="85">
        <v>15037327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390059015</v>
      </c>
      <c r="D10" s="64">
        <v>405811181</v>
      </c>
      <c r="E10" s="65">
        <f aca="true" t="shared" si="0" ref="E10:E33">($D10-$C10)</f>
        <v>15752166</v>
      </c>
      <c r="F10" s="63">
        <v>405016744</v>
      </c>
      <c r="G10" s="64">
        <v>420054071</v>
      </c>
      <c r="H10" s="65">
        <f aca="true" t="shared" si="1" ref="H10:H33">($G10-$F10)</f>
        <v>15037327</v>
      </c>
      <c r="I10" s="65">
        <v>419444641</v>
      </c>
      <c r="J10" s="30">
        <f aca="true" t="shared" si="2" ref="J10:J33">IF($C10=0,0,($E10/$C10)*100)</f>
        <v>4.038405829435836</v>
      </c>
      <c r="K10" s="31">
        <f aca="true" t="shared" si="3" ref="K10:K33">IF($F10=0,0,($H10/$F10)*100)</f>
        <v>3.7127667492186447</v>
      </c>
      <c r="L10" s="84">
        <v>15752166</v>
      </c>
      <c r="M10" s="85">
        <v>15037327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6.5">
      <c r="A11" s="7"/>
      <c r="B11" s="34" t="s">
        <v>18</v>
      </c>
      <c r="C11" s="66">
        <v>390059015</v>
      </c>
      <c r="D11" s="67">
        <v>405811181</v>
      </c>
      <c r="E11" s="68">
        <f t="shared" si="0"/>
        <v>15752166</v>
      </c>
      <c r="F11" s="66">
        <v>405016744</v>
      </c>
      <c r="G11" s="67">
        <v>420054071</v>
      </c>
      <c r="H11" s="68">
        <f t="shared" si="1"/>
        <v>15037327</v>
      </c>
      <c r="I11" s="68">
        <v>419444641</v>
      </c>
      <c r="J11" s="35">
        <f t="shared" si="2"/>
        <v>4.038405829435836</v>
      </c>
      <c r="K11" s="36">
        <f t="shared" si="3"/>
        <v>3.7127667492186447</v>
      </c>
      <c r="L11" s="86">
        <v>15752166</v>
      </c>
      <c r="M11" s="87">
        <v>15037327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266057894</v>
      </c>
      <c r="D13" s="64">
        <v>276024667</v>
      </c>
      <c r="E13" s="65">
        <f t="shared" si="0"/>
        <v>9966773</v>
      </c>
      <c r="F13" s="63">
        <v>280158960</v>
      </c>
      <c r="G13" s="64">
        <v>293312493</v>
      </c>
      <c r="H13" s="65">
        <f t="shared" si="1"/>
        <v>13153533</v>
      </c>
      <c r="I13" s="65">
        <v>311714883</v>
      </c>
      <c r="J13" s="30">
        <f t="shared" si="2"/>
        <v>3.7460918186475607</v>
      </c>
      <c r="K13" s="31">
        <f t="shared" si="3"/>
        <v>4.695024924421479</v>
      </c>
      <c r="L13" s="84">
        <v>23375303</v>
      </c>
      <c r="M13" s="85">
        <v>21080410</v>
      </c>
      <c r="N13" s="32">
        <f t="shared" si="4"/>
        <v>42.63804837096657</v>
      </c>
      <c r="O13" s="31">
        <f t="shared" si="5"/>
        <v>62.39695053369455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23375303</v>
      </c>
      <c r="M14" s="85">
        <v>21080410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23375303</v>
      </c>
      <c r="M15" s="85">
        <v>21080410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23375303</v>
      </c>
      <c r="M16" s="85">
        <v>21080410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139629144</v>
      </c>
      <c r="D17" s="64">
        <v>153037674</v>
      </c>
      <c r="E17" s="65">
        <f t="shared" si="0"/>
        <v>13408530</v>
      </c>
      <c r="F17" s="63">
        <v>147040238</v>
      </c>
      <c r="G17" s="64">
        <v>154967115</v>
      </c>
      <c r="H17" s="65">
        <f t="shared" si="1"/>
        <v>7926877</v>
      </c>
      <c r="I17" s="65">
        <v>140954862</v>
      </c>
      <c r="J17" s="42">
        <f t="shared" si="2"/>
        <v>9.6029593936349</v>
      </c>
      <c r="K17" s="31">
        <f t="shared" si="3"/>
        <v>5.39095767785686</v>
      </c>
      <c r="L17" s="88">
        <v>23375303</v>
      </c>
      <c r="M17" s="85">
        <v>21080410</v>
      </c>
      <c r="N17" s="32">
        <f t="shared" si="4"/>
        <v>57.36195162903343</v>
      </c>
      <c r="O17" s="31">
        <f t="shared" si="5"/>
        <v>37.60304946630545</v>
      </c>
      <c r="P17" s="6"/>
      <c r="Q17" s="33"/>
    </row>
    <row r="18" spans="1:17" ht="16.5">
      <c r="A18" s="3"/>
      <c r="B18" s="34" t="s">
        <v>24</v>
      </c>
      <c r="C18" s="66">
        <v>405687038</v>
      </c>
      <c r="D18" s="67">
        <v>429062341</v>
      </c>
      <c r="E18" s="68">
        <f t="shared" si="0"/>
        <v>23375303</v>
      </c>
      <c r="F18" s="66">
        <v>427199198</v>
      </c>
      <c r="G18" s="67">
        <v>448279608</v>
      </c>
      <c r="H18" s="68">
        <f t="shared" si="1"/>
        <v>21080410</v>
      </c>
      <c r="I18" s="68">
        <v>452669745</v>
      </c>
      <c r="J18" s="43">
        <f t="shared" si="2"/>
        <v>5.761905313819763</v>
      </c>
      <c r="K18" s="36">
        <f t="shared" si="3"/>
        <v>4.934562166476726</v>
      </c>
      <c r="L18" s="89">
        <v>23375303</v>
      </c>
      <c r="M18" s="87">
        <v>21080410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-15628023</v>
      </c>
      <c r="D19" s="73">
        <v>-23251160</v>
      </c>
      <c r="E19" s="74">
        <f t="shared" si="0"/>
        <v>-7623137</v>
      </c>
      <c r="F19" s="75">
        <v>-22182454</v>
      </c>
      <c r="G19" s="76">
        <v>-28225537</v>
      </c>
      <c r="H19" s="77">
        <f t="shared" si="1"/>
        <v>-6043083</v>
      </c>
      <c r="I19" s="77">
        <v>-33225104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-2040800</v>
      </c>
      <c r="M22" s="85">
        <v>-2241713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3790800</v>
      </c>
      <c r="D23" s="64">
        <v>1750000</v>
      </c>
      <c r="E23" s="65">
        <f t="shared" si="0"/>
        <v>-2040800</v>
      </c>
      <c r="F23" s="63">
        <v>3991713</v>
      </c>
      <c r="G23" s="64">
        <v>1750000</v>
      </c>
      <c r="H23" s="65">
        <f t="shared" si="1"/>
        <v>-2241713</v>
      </c>
      <c r="I23" s="65">
        <v>1750000</v>
      </c>
      <c r="J23" s="30">
        <f t="shared" si="2"/>
        <v>-53.83560198375014</v>
      </c>
      <c r="K23" s="31">
        <f t="shared" si="3"/>
        <v>-56.15917276617834</v>
      </c>
      <c r="L23" s="84">
        <v>-2040800</v>
      </c>
      <c r="M23" s="85">
        <v>-2241713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-2040800</v>
      </c>
      <c r="M24" s="85">
        <v>-2241713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-2040800</v>
      </c>
      <c r="M25" s="85">
        <v>-2241713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3790800</v>
      </c>
      <c r="D26" s="67">
        <v>1750000</v>
      </c>
      <c r="E26" s="68">
        <f t="shared" si="0"/>
        <v>-2040800</v>
      </c>
      <c r="F26" s="66">
        <v>3991713</v>
      </c>
      <c r="G26" s="67">
        <v>1750000</v>
      </c>
      <c r="H26" s="68">
        <f t="shared" si="1"/>
        <v>-2241713</v>
      </c>
      <c r="I26" s="68">
        <v>1750000</v>
      </c>
      <c r="J26" s="43">
        <f t="shared" si="2"/>
        <v>-53.83560198375014</v>
      </c>
      <c r="K26" s="36">
        <f t="shared" si="3"/>
        <v>-56.15917276617834</v>
      </c>
      <c r="L26" s="89">
        <v>-2040800</v>
      </c>
      <c r="M26" s="87">
        <v>-2241713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-2040800</v>
      </c>
      <c r="M28" s="85">
        <v>-2241713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-2040800</v>
      </c>
      <c r="M29" s="85">
        <v>-2241713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-2040800</v>
      </c>
      <c r="M30" s="85">
        <v>-2241713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-2040800</v>
      </c>
      <c r="M31" s="85">
        <v>-2241713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3790800</v>
      </c>
      <c r="D32" s="64">
        <v>1750000</v>
      </c>
      <c r="E32" s="65">
        <f t="shared" si="0"/>
        <v>-2040800</v>
      </c>
      <c r="F32" s="63">
        <v>3991713</v>
      </c>
      <c r="G32" s="64">
        <v>1750000</v>
      </c>
      <c r="H32" s="65">
        <f t="shared" si="1"/>
        <v>-2241713</v>
      </c>
      <c r="I32" s="65">
        <v>1750000</v>
      </c>
      <c r="J32" s="30">
        <f t="shared" si="2"/>
        <v>-53.83560198375014</v>
      </c>
      <c r="K32" s="31">
        <f t="shared" si="3"/>
        <v>-56.15917276617834</v>
      </c>
      <c r="L32" s="84">
        <v>-2040800</v>
      </c>
      <c r="M32" s="85">
        <v>-2241713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v>3790800</v>
      </c>
      <c r="D33" s="82">
        <v>1750000</v>
      </c>
      <c r="E33" s="83">
        <f t="shared" si="0"/>
        <v>-2040800</v>
      </c>
      <c r="F33" s="81">
        <v>3991713</v>
      </c>
      <c r="G33" s="82">
        <v>1750000</v>
      </c>
      <c r="H33" s="83">
        <f t="shared" si="1"/>
        <v>-2241713</v>
      </c>
      <c r="I33" s="83">
        <v>1750000</v>
      </c>
      <c r="J33" s="58">
        <f t="shared" si="2"/>
        <v>-53.83560198375014</v>
      </c>
      <c r="K33" s="59">
        <f t="shared" si="3"/>
        <v>-56.15917276617834</v>
      </c>
      <c r="L33" s="96">
        <v>-2040800</v>
      </c>
      <c r="M33" s="97">
        <v>-2241713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609701722</v>
      </c>
      <c r="D8" s="64">
        <v>576921582</v>
      </c>
      <c r="E8" s="65">
        <f>($D8-$C8)</f>
        <v>-32780140</v>
      </c>
      <c r="F8" s="63">
        <v>646283825</v>
      </c>
      <c r="G8" s="64">
        <v>611536876</v>
      </c>
      <c r="H8" s="65">
        <f>($G8-$F8)</f>
        <v>-34746949</v>
      </c>
      <c r="I8" s="65">
        <v>648229088</v>
      </c>
      <c r="J8" s="30">
        <f>IF($C8=0,0,($E8/$C8)*100)</f>
        <v>-5.3764224074144895</v>
      </c>
      <c r="K8" s="31">
        <f>IF($F8=0,0,($H8/$F8)*100)</f>
        <v>-5.376422502915031</v>
      </c>
      <c r="L8" s="84">
        <v>145049542</v>
      </c>
      <c r="M8" s="85">
        <v>104074037</v>
      </c>
      <c r="N8" s="32">
        <f>IF($L8=0,0,($E8/$L8)*100)</f>
        <v>-22.59927163368775</v>
      </c>
      <c r="O8" s="31">
        <f>IF($M8=0,0,($H8/$M8)*100)</f>
        <v>-33.38676004275687</v>
      </c>
      <c r="P8" s="6"/>
      <c r="Q8" s="33"/>
    </row>
    <row r="9" spans="1:17" ht="12.75">
      <c r="A9" s="3"/>
      <c r="B9" s="29" t="s">
        <v>16</v>
      </c>
      <c r="C9" s="63">
        <v>1665093711</v>
      </c>
      <c r="D9" s="64">
        <v>1663380103</v>
      </c>
      <c r="E9" s="65">
        <f>($D9-$C9)</f>
        <v>-1713608</v>
      </c>
      <c r="F9" s="63">
        <v>1764999333</v>
      </c>
      <c r="G9" s="64">
        <v>1795271092</v>
      </c>
      <c r="H9" s="65">
        <f>($G9-$F9)</f>
        <v>30271759</v>
      </c>
      <c r="I9" s="65">
        <v>1904016208</v>
      </c>
      <c r="J9" s="30">
        <f>IF($C9=0,0,($E9/$C9)*100)</f>
        <v>-0.10291360712490252</v>
      </c>
      <c r="K9" s="31">
        <f>IF($F9=0,0,($H9/$F9)*100)</f>
        <v>1.715114472510682</v>
      </c>
      <c r="L9" s="84">
        <v>145049542</v>
      </c>
      <c r="M9" s="85">
        <v>104074037</v>
      </c>
      <c r="N9" s="32">
        <f>IF($L9=0,0,($E9/$L9)*100)</f>
        <v>-1.1813949746907852</v>
      </c>
      <c r="O9" s="31">
        <f>IF($M9=0,0,($H9/$M9)*100)</f>
        <v>29.0867538846408</v>
      </c>
      <c r="P9" s="6"/>
      <c r="Q9" s="33"/>
    </row>
    <row r="10" spans="1:17" ht="12.75">
      <c r="A10" s="3"/>
      <c r="B10" s="29" t="s">
        <v>17</v>
      </c>
      <c r="C10" s="63">
        <v>671120103</v>
      </c>
      <c r="D10" s="64">
        <v>850663393</v>
      </c>
      <c r="E10" s="65">
        <f aca="true" t="shared" si="0" ref="E10:E33">($D10-$C10)</f>
        <v>179543290</v>
      </c>
      <c r="F10" s="63">
        <v>723191158</v>
      </c>
      <c r="G10" s="64">
        <v>831740385</v>
      </c>
      <c r="H10" s="65">
        <f aca="true" t="shared" si="1" ref="H10:H33">($G10-$F10)</f>
        <v>108549227</v>
      </c>
      <c r="I10" s="65">
        <v>848770529</v>
      </c>
      <c r="J10" s="30">
        <f aca="true" t="shared" si="2" ref="J10:J33">IF($C10=0,0,($E10/$C10)*100)</f>
        <v>26.75278079101141</v>
      </c>
      <c r="K10" s="31">
        <f aca="true" t="shared" si="3" ref="K10:K33">IF($F10=0,0,($H10/$F10)*100)</f>
        <v>15.009755830006982</v>
      </c>
      <c r="L10" s="84">
        <v>145049542</v>
      </c>
      <c r="M10" s="85">
        <v>104074037</v>
      </c>
      <c r="N10" s="32">
        <f aca="true" t="shared" si="4" ref="N10:N33">IF($L10=0,0,($E10/$L10)*100)</f>
        <v>123.78066660837854</v>
      </c>
      <c r="O10" s="31">
        <f aca="true" t="shared" si="5" ref="O10:O33">IF($M10=0,0,($H10/$M10)*100)</f>
        <v>104.30000615811608</v>
      </c>
      <c r="P10" s="6"/>
      <c r="Q10" s="33"/>
    </row>
    <row r="11" spans="1:17" ht="16.5">
      <c r="A11" s="7"/>
      <c r="B11" s="34" t="s">
        <v>18</v>
      </c>
      <c r="C11" s="66">
        <v>2945915536</v>
      </c>
      <c r="D11" s="67">
        <v>3090965078</v>
      </c>
      <c r="E11" s="68">
        <f t="shared" si="0"/>
        <v>145049542</v>
      </c>
      <c r="F11" s="66">
        <v>3134474316</v>
      </c>
      <c r="G11" s="67">
        <v>3238548353</v>
      </c>
      <c r="H11" s="68">
        <f t="shared" si="1"/>
        <v>104074037</v>
      </c>
      <c r="I11" s="68">
        <v>3401015825</v>
      </c>
      <c r="J11" s="35">
        <f t="shared" si="2"/>
        <v>4.923750875659865</v>
      </c>
      <c r="K11" s="36">
        <f t="shared" si="3"/>
        <v>3.3203027528013727</v>
      </c>
      <c r="L11" s="86">
        <v>145049542</v>
      </c>
      <c r="M11" s="87">
        <v>104074037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831022543</v>
      </c>
      <c r="D13" s="64">
        <v>801631894</v>
      </c>
      <c r="E13" s="65">
        <f t="shared" si="0"/>
        <v>-29390649</v>
      </c>
      <c r="F13" s="63">
        <v>876762284</v>
      </c>
      <c r="G13" s="64">
        <v>854785257</v>
      </c>
      <c r="H13" s="65">
        <f t="shared" si="1"/>
        <v>-21977027</v>
      </c>
      <c r="I13" s="65">
        <v>900813306</v>
      </c>
      <c r="J13" s="30">
        <f t="shared" si="2"/>
        <v>-3.5366849248035384</v>
      </c>
      <c r="K13" s="31">
        <f t="shared" si="3"/>
        <v>-2.506611814976293</v>
      </c>
      <c r="L13" s="84">
        <v>152874764</v>
      </c>
      <c r="M13" s="85">
        <v>190372999</v>
      </c>
      <c r="N13" s="32">
        <f t="shared" si="4"/>
        <v>-19.22531111806001</v>
      </c>
      <c r="O13" s="31">
        <f t="shared" si="5"/>
        <v>-11.544193302328551</v>
      </c>
      <c r="P13" s="6"/>
      <c r="Q13" s="33"/>
    </row>
    <row r="14" spans="1:17" ht="12.75">
      <c r="A14" s="3"/>
      <c r="B14" s="29" t="s">
        <v>21</v>
      </c>
      <c r="C14" s="63">
        <v>110357948</v>
      </c>
      <c r="D14" s="64">
        <v>125040540</v>
      </c>
      <c r="E14" s="65">
        <f t="shared" si="0"/>
        <v>14682592</v>
      </c>
      <c r="F14" s="63">
        <v>116427635</v>
      </c>
      <c r="G14" s="64">
        <v>129818264</v>
      </c>
      <c r="H14" s="65">
        <f t="shared" si="1"/>
        <v>13390629</v>
      </c>
      <c r="I14" s="65">
        <v>139168169</v>
      </c>
      <c r="J14" s="30">
        <f t="shared" si="2"/>
        <v>13.304517043031645</v>
      </c>
      <c r="K14" s="31">
        <f t="shared" si="3"/>
        <v>11.501246246219807</v>
      </c>
      <c r="L14" s="84">
        <v>152874764</v>
      </c>
      <c r="M14" s="85">
        <v>190372999</v>
      </c>
      <c r="N14" s="32">
        <f t="shared" si="4"/>
        <v>9.604326846254363</v>
      </c>
      <c r="O14" s="31">
        <f t="shared" si="5"/>
        <v>7.0338908723080005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152874764</v>
      </c>
      <c r="M15" s="85">
        <v>190372999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1045745270</v>
      </c>
      <c r="D16" s="64">
        <v>1067727404</v>
      </c>
      <c r="E16" s="65">
        <f t="shared" si="0"/>
        <v>21982134</v>
      </c>
      <c r="F16" s="63">
        <v>1103261260</v>
      </c>
      <c r="G16" s="64">
        <v>1138731276</v>
      </c>
      <c r="H16" s="65">
        <f t="shared" si="1"/>
        <v>35470016</v>
      </c>
      <c r="I16" s="65">
        <v>1200222765</v>
      </c>
      <c r="J16" s="30">
        <f t="shared" si="2"/>
        <v>2.1020543559331615</v>
      </c>
      <c r="K16" s="31">
        <f t="shared" si="3"/>
        <v>3.215015090804511</v>
      </c>
      <c r="L16" s="84">
        <v>152874764</v>
      </c>
      <c r="M16" s="85">
        <v>190372999</v>
      </c>
      <c r="N16" s="32">
        <f t="shared" si="4"/>
        <v>14.379177716997162</v>
      </c>
      <c r="O16" s="31">
        <f t="shared" si="5"/>
        <v>18.63185230380281</v>
      </c>
      <c r="P16" s="6"/>
      <c r="Q16" s="33"/>
    </row>
    <row r="17" spans="1:17" ht="12.75">
      <c r="A17" s="3"/>
      <c r="B17" s="29" t="s">
        <v>23</v>
      </c>
      <c r="C17" s="63">
        <v>835964551</v>
      </c>
      <c r="D17" s="64">
        <v>981565238</v>
      </c>
      <c r="E17" s="65">
        <f t="shared" si="0"/>
        <v>145600687</v>
      </c>
      <c r="F17" s="63">
        <v>876014436</v>
      </c>
      <c r="G17" s="64">
        <v>1039503817</v>
      </c>
      <c r="H17" s="65">
        <f t="shared" si="1"/>
        <v>163489381</v>
      </c>
      <c r="I17" s="65">
        <v>1090887523</v>
      </c>
      <c r="J17" s="42">
        <f t="shared" si="2"/>
        <v>17.41708865834432</v>
      </c>
      <c r="K17" s="31">
        <f t="shared" si="3"/>
        <v>18.662863793262876</v>
      </c>
      <c r="L17" s="88">
        <v>152874764</v>
      </c>
      <c r="M17" s="85">
        <v>190372999</v>
      </c>
      <c r="N17" s="32">
        <f t="shared" si="4"/>
        <v>95.24180655480848</v>
      </c>
      <c r="O17" s="31">
        <f t="shared" si="5"/>
        <v>85.87845012621774</v>
      </c>
      <c r="P17" s="6"/>
      <c r="Q17" s="33"/>
    </row>
    <row r="18" spans="1:17" ht="16.5">
      <c r="A18" s="3"/>
      <c r="B18" s="34" t="s">
        <v>24</v>
      </c>
      <c r="C18" s="66">
        <v>2823090312</v>
      </c>
      <c r="D18" s="67">
        <v>2975965076</v>
      </c>
      <c r="E18" s="68">
        <f t="shared" si="0"/>
        <v>152874764</v>
      </c>
      <c r="F18" s="66">
        <v>2972465615</v>
      </c>
      <c r="G18" s="67">
        <v>3162838614</v>
      </c>
      <c r="H18" s="68">
        <f t="shared" si="1"/>
        <v>190372999</v>
      </c>
      <c r="I18" s="68">
        <v>3331091763</v>
      </c>
      <c r="J18" s="43">
        <f t="shared" si="2"/>
        <v>5.415156693718979</v>
      </c>
      <c r="K18" s="36">
        <f t="shared" si="3"/>
        <v>6.404548400469891</v>
      </c>
      <c r="L18" s="89">
        <v>152874764</v>
      </c>
      <c r="M18" s="87">
        <v>190372999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122825224</v>
      </c>
      <c r="D19" s="73">
        <v>115000002</v>
      </c>
      <c r="E19" s="74">
        <f t="shared" si="0"/>
        <v>-7825222</v>
      </c>
      <c r="F19" s="75">
        <v>162008701</v>
      </c>
      <c r="G19" s="76">
        <v>75709739</v>
      </c>
      <c r="H19" s="77">
        <f t="shared" si="1"/>
        <v>-86298962</v>
      </c>
      <c r="I19" s="77">
        <v>69924062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-144034379</v>
      </c>
      <c r="M22" s="85">
        <v>-225931892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112325222</v>
      </c>
      <c r="D23" s="64">
        <v>59977542</v>
      </c>
      <c r="E23" s="65">
        <f t="shared" si="0"/>
        <v>-52347680</v>
      </c>
      <c r="F23" s="63">
        <v>140183059</v>
      </c>
      <c r="G23" s="64">
        <v>48395047</v>
      </c>
      <c r="H23" s="65">
        <f t="shared" si="1"/>
        <v>-91788012</v>
      </c>
      <c r="I23" s="65">
        <v>56523702</v>
      </c>
      <c r="J23" s="30">
        <f t="shared" si="2"/>
        <v>-46.60367375013957</v>
      </c>
      <c r="K23" s="31">
        <f t="shared" si="3"/>
        <v>-65.47725000065807</v>
      </c>
      <c r="L23" s="84">
        <v>-144034379</v>
      </c>
      <c r="M23" s="85">
        <v>-225931892</v>
      </c>
      <c r="N23" s="32">
        <f t="shared" si="4"/>
        <v>36.34387870690233</v>
      </c>
      <c r="O23" s="31">
        <f t="shared" si="5"/>
        <v>40.62640789110021</v>
      </c>
      <c r="P23" s="6"/>
      <c r="Q23" s="33"/>
    </row>
    <row r="24" spans="1:17" ht="12.75">
      <c r="A24" s="7"/>
      <c r="B24" s="29" t="s">
        <v>29</v>
      </c>
      <c r="C24" s="63">
        <v>223197699</v>
      </c>
      <c r="D24" s="64">
        <v>131511000</v>
      </c>
      <c r="E24" s="65">
        <f t="shared" si="0"/>
        <v>-91686699</v>
      </c>
      <c r="F24" s="63">
        <v>265219451</v>
      </c>
      <c r="G24" s="64">
        <v>131075571</v>
      </c>
      <c r="H24" s="65">
        <f t="shared" si="1"/>
        <v>-134143880</v>
      </c>
      <c r="I24" s="65">
        <v>136855143</v>
      </c>
      <c r="J24" s="30">
        <f t="shared" si="2"/>
        <v>-41.07869364728531</v>
      </c>
      <c r="K24" s="31">
        <f t="shared" si="3"/>
        <v>-50.57844720446239</v>
      </c>
      <c r="L24" s="84">
        <v>-144034379</v>
      </c>
      <c r="M24" s="85">
        <v>-225931892</v>
      </c>
      <c r="N24" s="32">
        <f t="shared" si="4"/>
        <v>63.65612129309767</v>
      </c>
      <c r="O24" s="31">
        <f t="shared" si="5"/>
        <v>59.373592108899786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-144034379</v>
      </c>
      <c r="M25" s="85">
        <v>-225931892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335522921</v>
      </c>
      <c r="D26" s="67">
        <v>191488542</v>
      </c>
      <c r="E26" s="68">
        <f t="shared" si="0"/>
        <v>-144034379</v>
      </c>
      <c r="F26" s="66">
        <v>405402510</v>
      </c>
      <c r="G26" s="67">
        <v>179470618</v>
      </c>
      <c r="H26" s="68">
        <f t="shared" si="1"/>
        <v>-225931892</v>
      </c>
      <c r="I26" s="68">
        <v>193378845</v>
      </c>
      <c r="J26" s="43">
        <f t="shared" si="2"/>
        <v>-42.92832768942185</v>
      </c>
      <c r="K26" s="36">
        <f t="shared" si="3"/>
        <v>-55.73026471888396</v>
      </c>
      <c r="L26" s="89">
        <v>-144034379</v>
      </c>
      <c r="M26" s="87">
        <v>-225931892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81853971</v>
      </c>
      <c r="D28" s="64">
        <v>52125678</v>
      </c>
      <c r="E28" s="65">
        <f t="shared" si="0"/>
        <v>-29728293</v>
      </c>
      <c r="F28" s="63">
        <v>85665830</v>
      </c>
      <c r="G28" s="64">
        <v>50400000</v>
      </c>
      <c r="H28" s="65">
        <f t="shared" si="1"/>
        <v>-35265830</v>
      </c>
      <c r="I28" s="65">
        <v>54500000</v>
      </c>
      <c r="J28" s="30">
        <f t="shared" si="2"/>
        <v>-36.31869368927746</v>
      </c>
      <c r="K28" s="31">
        <f t="shared" si="3"/>
        <v>-41.16674057789436</v>
      </c>
      <c r="L28" s="84">
        <v>6869426</v>
      </c>
      <c r="M28" s="85">
        <v>-75826242</v>
      </c>
      <c r="N28" s="32">
        <f t="shared" si="4"/>
        <v>-432.7624025646394</v>
      </c>
      <c r="O28" s="31">
        <f t="shared" si="5"/>
        <v>46.508740338206394</v>
      </c>
      <c r="P28" s="6"/>
      <c r="Q28" s="33"/>
    </row>
    <row r="29" spans="1:17" ht="12.75">
      <c r="A29" s="7"/>
      <c r="B29" s="29" t="s">
        <v>33</v>
      </c>
      <c r="C29" s="63">
        <v>27308080</v>
      </c>
      <c r="D29" s="64">
        <v>20866780</v>
      </c>
      <c r="E29" s="65">
        <f t="shared" si="0"/>
        <v>-6441300</v>
      </c>
      <c r="F29" s="63">
        <v>69928147</v>
      </c>
      <c r="G29" s="64">
        <v>26447200</v>
      </c>
      <c r="H29" s="65">
        <f t="shared" si="1"/>
        <v>-43480947</v>
      </c>
      <c r="I29" s="65">
        <v>22874812</v>
      </c>
      <c r="J29" s="30">
        <f t="shared" si="2"/>
        <v>-23.58752427852855</v>
      </c>
      <c r="K29" s="31">
        <f t="shared" si="3"/>
        <v>-62.179464014683525</v>
      </c>
      <c r="L29" s="84">
        <v>6869426</v>
      </c>
      <c r="M29" s="85">
        <v>-75826242</v>
      </c>
      <c r="N29" s="32">
        <f t="shared" si="4"/>
        <v>-93.76765977244678</v>
      </c>
      <c r="O29" s="31">
        <f t="shared" si="5"/>
        <v>57.34287477942003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33611000</v>
      </c>
      <c r="E30" s="65">
        <f t="shared" si="0"/>
        <v>33611000</v>
      </c>
      <c r="F30" s="63">
        <v>0</v>
      </c>
      <c r="G30" s="64">
        <v>41111000</v>
      </c>
      <c r="H30" s="65">
        <f t="shared" si="1"/>
        <v>41111000</v>
      </c>
      <c r="I30" s="65">
        <v>35226800</v>
      </c>
      <c r="J30" s="30">
        <f t="shared" si="2"/>
        <v>0</v>
      </c>
      <c r="K30" s="31">
        <f t="shared" si="3"/>
        <v>0</v>
      </c>
      <c r="L30" s="84">
        <v>6869426</v>
      </c>
      <c r="M30" s="85">
        <v>-75826242</v>
      </c>
      <c r="N30" s="32">
        <f t="shared" si="4"/>
        <v>489.2839663750654</v>
      </c>
      <c r="O30" s="31">
        <f t="shared" si="5"/>
        <v>-54.21737767249497</v>
      </c>
      <c r="P30" s="6"/>
      <c r="Q30" s="33"/>
    </row>
    <row r="31" spans="1:17" ht="12.75">
      <c r="A31" s="7"/>
      <c r="B31" s="29" t="s">
        <v>35</v>
      </c>
      <c r="C31" s="63">
        <v>76070048</v>
      </c>
      <c r="D31" s="64">
        <v>51000000</v>
      </c>
      <c r="E31" s="65">
        <f t="shared" si="0"/>
        <v>-25070048</v>
      </c>
      <c r="F31" s="63">
        <v>67026000</v>
      </c>
      <c r="G31" s="64">
        <v>47458450</v>
      </c>
      <c r="H31" s="65">
        <f t="shared" si="1"/>
        <v>-19567550</v>
      </c>
      <c r="I31" s="65">
        <v>61000000</v>
      </c>
      <c r="J31" s="30">
        <f t="shared" si="2"/>
        <v>-32.956529750053534</v>
      </c>
      <c r="K31" s="31">
        <f t="shared" si="3"/>
        <v>-29.193969504371438</v>
      </c>
      <c r="L31" s="84">
        <v>6869426</v>
      </c>
      <c r="M31" s="85">
        <v>-75826242</v>
      </c>
      <c r="N31" s="32">
        <f t="shared" si="4"/>
        <v>-364.9511327438421</v>
      </c>
      <c r="O31" s="31">
        <f t="shared" si="5"/>
        <v>25.805775789336888</v>
      </c>
      <c r="P31" s="6"/>
      <c r="Q31" s="33"/>
    </row>
    <row r="32" spans="1:17" ht="12.75">
      <c r="A32" s="7"/>
      <c r="B32" s="29" t="s">
        <v>36</v>
      </c>
      <c r="C32" s="63">
        <v>150290822</v>
      </c>
      <c r="D32" s="64">
        <v>184788889</v>
      </c>
      <c r="E32" s="65">
        <f t="shared" si="0"/>
        <v>34498067</v>
      </c>
      <c r="F32" s="63">
        <v>182782533</v>
      </c>
      <c r="G32" s="64">
        <v>164159618</v>
      </c>
      <c r="H32" s="65">
        <f t="shared" si="1"/>
        <v>-18622915</v>
      </c>
      <c r="I32" s="65">
        <v>163702845</v>
      </c>
      <c r="J32" s="30">
        <f t="shared" si="2"/>
        <v>22.954207409950822</v>
      </c>
      <c r="K32" s="31">
        <f t="shared" si="3"/>
        <v>-10.18856380549229</v>
      </c>
      <c r="L32" s="84">
        <v>6869426</v>
      </c>
      <c r="M32" s="85">
        <v>-75826242</v>
      </c>
      <c r="N32" s="32">
        <f t="shared" si="4"/>
        <v>502.19722870586276</v>
      </c>
      <c r="O32" s="31">
        <f t="shared" si="5"/>
        <v>24.559986765531647</v>
      </c>
      <c r="P32" s="6"/>
      <c r="Q32" s="33"/>
    </row>
    <row r="33" spans="1:17" ht="17.25" thickBot="1">
      <c r="A33" s="7"/>
      <c r="B33" s="57" t="s">
        <v>37</v>
      </c>
      <c r="C33" s="81">
        <v>335522921</v>
      </c>
      <c r="D33" s="82">
        <v>342392347</v>
      </c>
      <c r="E33" s="83">
        <f t="shared" si="0"/>
        <v>6869426</v>
      </c>
      <c r="F33" s="81">
        <v>405402510</v>
      </c>
      <c r="G33" s="82">
        <v>329576268</v>
      </c>
      <c r="H33" s="83">
        <f t="shared" si="1"/>
        <v>-75826242</v>
      </c>
      <c r="I33" s="83">
        <v>337304457</v>
      </c>
      <c r="J33" s="58">
        <f t="shared" si="2"/>
        <v>2.0473790522347057</v>
      </c>
      <c r="K33" s="59">
        <f t="shared" si="3"/>
        <v>-18.703939943539076</v>
      </c>
      <c r="L33" s="96">
        <v>6869426</v>
      </c>
      <c r="M33" s="97">
        <v>-75826242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2019-11-11T07:33:43Z</dcterms:created>
  <dcterms:modified xsi:type="dcterms:W3CDTF">2019-11-11T07:36:53Z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